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ndsj\Desktop\SVOC Expansion\"/>
    </mc:Choice>
  </mc:AlternateContent>
  <xr:revisionPtr revIDLastSave="0" documentId="13_ncr:1_{E7BC7FBC-06E2-43B4-8DD5-CE4CC7B6EDC4}" xr6:coauthVersionLast="47" xr6:coauthVersionMax="47" xr10:uidLastSave="{00000000-0000-0000-0000-000000000000}"/>
  <bookViews>
    <workbookView xWindow="28680" yWindow="-30" windowWidth="29040" windowHeight="15720" firstSheet="1" activeTab="2" xr2:uid="{00000000-000D-0000-FFFF-FFFF00000000}"/>
  </bookViews>
  <sheets>
    <sheet name="Pricesheet (2)" sheetId="2" state="hidden" r:id="rId1"/>
    <sheet name="Bid Return Sheet" sheetId="7" r:id="rId2"/>
    <sheet name="Schedule A" sheetId="8" r:id="rId3"/>
    <sheet name="Blue Lake" sheetId="3" state="hidden" r:id="rId4"/>
  </sheets>
  <definedNames>
    <definedName name="_xlnm._FilterDatabase" localSheetId="1" hidden="1">'Bid Return Sheet'!#REF!</definedName>
    <definedName name="_xlnm._FilterDatabase" localSheetId="0" hidden="1">'Pricesheet (2)'!$A$4:$A$369</definedName>
    <definedName name="_xlnm._FilterDatabase" localSheetId="2" hidden="1">'Schedule A'!$A$6:$F$75</definedName>
    <definedName name="_xlnm.Print_Area" localSheetId="1">'Bid Return Sheet'!$A$1:$F$58</definedName>
    <definedName name="_xlnm.Print_Area" localSheetId="0">'Pricesheet (2)'!$B$1:$H$452</definedName>
    <definedName name="_xlnm.Print_Area" localSheetId="2">'Schedule A'!$A$1:$F$72</definedName>
    <definedName name="_xlnm.Print_Titles" localSheetId="1">'Bid Return Sheet'!$1:$6</definedName>
    <definedName name="_xlnm.Print_Titles" localSheetId="2">'Schedule A'!$1:$6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8" l="1"/>
  <c r="C45" i="8"/>
  <c r="C43" i="8"/>
  <c r="C41" i="8"/>
  <c r="C39" i="8"/>
  <c r="C37" i="8"/>
  <c r="C35" i="8"/>
  <c r="C33" i="8"/>
  <c r="C31" i="8"/>
  <c r="C29" i="8"/>
  <c r="C27" i="8"/>
  <c r="C25" i="8"/>
  <c r="C23" i="8"/>
  <c r="C21" i="8"/>
  <c r="C19" i="8"/>
  <c r="C17" i="8"/>
  <c r="C15" i="8"/>
  <c r="C13" i="8"/>
  <c r="C11" i="8"/>
  <c r="C46" i="8"/>
  <c r="C44" i="8"/>
  <c r="C42" i="8"/>
  <c r="C40" i="8"/>
  <c r="C38" i="8"/>
  <c r="C36" i="8"/>
  <c r="C34" i="8"/>
  <c r="C32" i="8"/>
  <c r="C30" i="8"/>
  <c r="C28" i="8"/>
  <c r="C26" i="8"/>
  <c r="C24" i="8"/>
  <c r="C22" i="8"/>
  <c r="C20" i="8"/>
  <c r="C18" i="8"/>
  <c r="C16" i="8"/>
  <c r="C14" i="8"/>
  <c r="C12" i="8"/>
  <c r="C10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F68" i="8" l="1"/>
  <c r="F70" i="8"/>
  <c r="F65" i="8"/>
  <c r="F63" i="8"/>
  <c r="F61" i="8"/>
  <c r="C8" i="8"/>
  <c r="F8" i="8" s="1"/>
  <c r="A8" i="8"/>
  <c r="A10" i="8" s="1"/>
  <c r="F67" i="8" l="1"/>
  <c r="F69" i="8"/>
  <c r="F62" i="8"/>
  <c r="F64" i="8"/>
  <c r="F66" i="8"/>
  <c r="F51" i="8"/>
  <c r="F53" i="8"/>
  <c r="F52" i="8"/>
  <c r="F54" i="8"/>
  <c r="F43" i="8"/>
  <c r="F42" i="8"/>
  <c r="F44" i="8"/>
  <c r="F12" i="8"/>
  <c r="A46" i="7"/>
  <c r="A45" i="7"/>
  <c r="F45" i="7"/>
  <c r="F47" i="7"/>
  <c r="F46" i="7"/>
  <c r="F41" i="8" l="1"/>
  <c r="F45" i="8"/>
  <c r="F14" i="8"/>
  <c r="F16" i="8"/>
  <c r="F18" i="8"/>
  <c r="F20" i="8"/>
  <c r="F22" i="8"/>
  <c r="F24" i="8"/>
  <c r="F26" i="8"/>
  <c r="F28" i="8"/>
  <c r="F30" i="8"/>
  <c r="F34" i="8"/>
  <c r="F36" i="8"/>
  <c r="F38" i="8"/>
  <c r="F47" i="8"/>
  <c r="F40" i="8"/>
  <c r="F35" i="8"/>
  <c r="F37" i="8"/>
  <c r="F39" i="8"/>
  <c r="F46" i="8"/>
  <c r="F15" i="8"/>
  <c r="F19" i="8"/>
  <c r="F23" i="8"/>
  <c r="F27" i="8"/>
  <c r="F29" i="8"/>
  <c r="F33" i="8"/>
  <c r="F11" i="8"/>
  <c r="F13" i="8"/>
  <c r="F17" i="8"/>
  <c r="F21" i="8"/>
  <c r="F25" i="8"/>
  <c r="F31" i="8"/>
  <c r="F32" i="8"/>
  <c r="F48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55" i="8" l="1"/>
  <c r="F49" i="7" l="1"/>
  <c r="F11" i="7"/>
  <c r="A8" i="7" l="1"/>
  <c r="A9" i="7" s="1"/>
  <c r="A10" i="7" s="1"/>
  <c r="A11" i="7" s="1"/>
  <c r="F10" i="7"/>
  <c r="F9" i="7"/>
  <c r="F8" i="7"/>
  <c r="A12" i="7" l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l="1"/>
  <c r="A39" i="7" s="1"/>
  <c r="A40" i="7" s="1"/>
  <c r="A41" i="7" s="1"/>
  <c r="A42" i="7" s="1"/>
  <c r="A43" i="7" s="1"/>
  <c r="A44" i="7" s="1"/>
  <c r="A47" i="7" l="1"/>
  <c r="A48" i="7" s="1"/>
  <c r="A49" i="7" s="1"/>
  <c r="A50" i="7" s="1"/>
  <c r="A11" i="8" l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l="1"/>
  <c r="A46" i="8" s="1"/>
  <c r="A47" i="8" s="1"/>
  <c r="F7" i="7" l="1"/>
  <c r="F50" i="7" l="1"/>
  <c r="F52" i="7" l="1"/>
  <c r="F58" i="8" l="1"/>
  <c r="F57" i="8"/>
  <c r="F60" i="8"/>
  <c r="F10" i="8" l="1"/>
  <c r="F71" i="8"/>
  <c r="F59" i="8"/>
  <c r="F56" i="8"/>
  <c r="F50" i="8"/>
  <c r="F49" i="8"/>
  <c r="F72" i="8" l="1"/>
  <c r="F53" i="7" s="1"/>
  <c r="H422" i="2" l="1"/>
  <c r="B425" i="2" l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392" i="2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H342" i="2" l="1"/>
  <c r="A342" i="2"/>
  <c r="H341" i="2"/>
  <c r="A341" i="2"/>
  <c r="H340" i="2"/>
  <c r="A340" i="2"/>
  <c r="H339" i="2"/>
  <c r="A339" i="2"/>
  <c r="H338" i="2"/>
  <c r="A338" i="2"/>
  <c r="H337" i="2"/>
  <c r="A337" i="2"/>
  <c r="H336" i="2"/>
  <c r="A336" i="2"/>
  <c r="H335" i="2"/>
  <c r="A335" i="2"/>
  <c r="H334" i="2"/>
  <c r="A334" i="2"/>
  <c r="H333" i="2"/>
  <c r="A333" i="2"/>
  <c r="H332" i="2"/>
  <c r="A332" i="2"/>
  <c r="H331" i="2"/>
  <c r="A331" i="2"/>
  <c r="H311" i="2"/>
  <c r="A311" i="2"/>
  <c r="H310" i="2"/>
  <c r="A310" i="2"/>
  <c r="H309" i="2"/>
  <c r="A309" i="2"/>
  <c r="H300" i="2"/>
  <c r="A300" i="2"/>
  <c r="H299" i="2"/>
  <c r="A299" i="2"/>
  <c r="H298" i="2"/>
  <c r="A298" i="2"/>
  <c r="H297" i="2"/>
  <c r="A297" i="2"/>
  <c r="H296" i="2"/>
  <c r="A296" i="2"/>
  <c r="H295" i="2"/>
  <c r="A295" i="2"/>
  <c r="H328" i="2"/>
  <c r="A328" i="2"/>
  <c r="H327" i="2"/>
  <c r="A327" i="2"/>
  <c r="H326" i="2"/>
  <c r="A326" i="2"/>
  <c r="H325" i="2"/>
  <c r="A325" i="2"/>
  <c r="H324" i="2"/>
  <c r="A324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H330" i="2"/>
  <c r="A330" i="2"/>
  <c r="H329" i="2"/>
  <c r="A329" i="2"/>
  <c r="H323" i="2"/>
  <c r="A323" i="2"/>
  <c r="H322" i="2"/>
  <c r="A322" i="2"/>
  <c r="H321" i="2"/>
  <c r="A321" i="2"/>
  <c r="H320" i="2"/>
  <c r="A320" i="2"/>
  <c r="H319" i="2"/>
  <c r="A319" i="2"/>
  <c r="H318" i="2"/>
  <c r="A318" i="2"/>
  <c r="H317" i="2"/>
  <c r="A317" i="2"/>
  <c r="H316" i="2"/>
  <c r="A316" i="2"/>
  <c r="H315" i="2"/>
  <c r="A315" i="2"/>
  <c r="H314" i="2"/>
  <c r="A314" i="2"/>
  <c r="H313" i="2"/>
  <c r="A313" i="2"/>
  <c r="H344" i="2"/>
  <c r="A344" i="2"/>
  <c r="H343" i="2"/>
  <c r="A343" i="2"/>
  <c r="H312" i="2"/>
  <c r="A312" i="2"/>
  <c r="H308" i="2"/>
  <c r="A308" i="2"/>
  <c r="H307" i="2"/>
  <c r="A307" i="2"/>
  <c r="H306" i="2"/>
  <c r="A306" i="2"/>
  <c r="H358" i="2"/>
  <c r="A358" i="2"/>
  <c r="H369" i="2"/>
  <c r="A369" i="2"/>
  <c r="H368" i="2"/>
  <c r="A368" i="2"/>
  <c r="H367" i="2"/>
  <c r="A367" i="2"/>
  <c r="H366" i="2"/>
  <c r="A366" i="2"/>
  <c r="H365" i="2"/>
  <c r="A365" i="2"/>
  <c r="H364" i="2"/>
  <c r="A364" i="2"/>
  <c r="H363" i="2"/>
  <c r="A363" i="2"/>
  <c r="H362" i="2"/>
  <c r="A362" i="2"/>
  <c r="H361" i="2"/>
  <c r="A361" i="2"/>
  <c r="H360" i="2"/>
  <c r="A360" i="2"/>
  <c r="H359" i="2"/>
  <c r="A359" i="2"/>
  <c r="H357" i="2"/>
  <c r="A357" i="2"/>
  <c r="H356" i="2"/>
  <c r="A356" i="2"/>
  <c r="H355" i="2"/>
  <c r="A355" i="2"/>
  <c r="H7" i="2" l="1"/>
  <c r="H8" i="2"/>
  <c r="H9" i="2"/>
  <c r="H354" i="2" l="1"/>
  <c r="A354" i="2"/>
  <c r="H353" i="2"/>
  <c r="A353" i="2"/>
  <c r="H352" i="2"/>
  <c r="A352" i="2"/>
  <c r="H351" i="2"/>
  <c r="A351" i="2"/>
  <c r="H350" i="2"/>
  <c r="A350" i="2"/>
  <c r="H349" i="2"/>
  <c r="A349" i="2"/>
  <c r="H348" i="2"/>
  <c r="A348" i="2"/>
  <c r="H347" i="2"/>
  <c r="A347" i="2"/>
  <c r="H346" i="2"/>
  <c r="A346" i="2"/>
  <c r="H345" i="2"/>
  <c r="A345" i="2"/>
  <c r="H305" i="2"/>
  <c r="A305" i="2"/>
  <c r="H304" i="2"/>
  <c r="A304" i="2"/>
  <c r="H303" i="2"/>
  <c r="A303" i="2"/>
  <c r="H302" i="2"/>
  <c r="A302" i="2"/>
  <c r="H301" i="2"/>
  <c r="A301" i="2"/>
  <c r="H294" i="2"/>
  <c r="A294" i="2"/>
  <c r="H293" i="2"/>
  <c r="A293" i="2"/>
  <c r="H292" i="2"/>
  <c r="A292" i="2"/>
  <c r="H291" i="2"/>
  <c r="A291" i="2"/>
  <c r="H290" i="2"/>
  <c r="A290" i="2"/>
  <c r="H289" i="2"/>
  <c r="A289" i="2"/>
  <c r="H288" i="2"/>
  <c r="A288" i="2"/>
  <c r="H287" i="2"/>
  <c r="A287" i="2"/>
  <c r="H286" i="2"/>
  <c r="A286" i="2"/>
  <c r="H285" i="2"/>
  <c r="A285" i="2"/>
  <c r="H284" i="2"/>
  <c r="A284" i="2"/>
  <c r="H283" i="2"/>
  <c r="A283" i="2"/>
  <c r="H282" i="2"/>
  <c r="A282" i="2"/>
  <c r="H281" i="2"/>
  <c r="A281" i="2"/>
  <c r="H280" i="2"/>
  <c r="A280" i="2"/>
  <c r="H279" i="2"/>
  <c r="A279" i="2"/>
  <c r="H278" i="2"/>
  <c r="A278" i="2"/>
  <c r="H277" i="2"/>
  <c r="A277" i="2"/>
  <c r="H276" i="2"/>
  <c r="A276" i="2"/>
  <c r="H275" i="2"/>
  <c r="A275" i="2"/>
  <c r="H274" i="2"/>
  <c r="A274" i="2"/>
  <c r="H273" i="2"/>
  <c r="A273" i="2"/>
  <c r="H272" i="2"/>
  <c r="A272" i="2"/>
  <c r="H271" i="2"/>
  <c r="A271" i="2"/>
  <c r="H270" i="2"/>
  <c r="A270" i="2"/>
  <c r="H269" i="2"/>
  <c r="A269" i="2"/>
  <c r="H268" i="2"/>
  <c r="A268" i="2"/>
  <c r="H267" i="2"/>
  <c r="A267" i="2"/>
  <c r="H266" i="2"/>
  <c r="A266" i="2"/>
  <c r="H265" i="2"/>
  <c r="A265" i="2"/>
  <c r="H264" i="2"/>
  <c r="A264" i="2"/>
  <c r="H263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H247" i="2"/>
  <c r="A247" i="2"/>
  <c r="H246" i="2"/>
  <c r="A246" i="2"/>
  <c r="H245" i="2"/>
  <c r="A245" i="2"/>
  <c r="H244" i="2"/>
  <c r="A244" i="2"/>
  <c r="H243" i="2"/>
  <c r="A243" i="2"/>
  <c r="H242" i="2"/>
  <c r="A242" i="2"/>
  <c r="H241" i="2"/>
  <c r="A241" i="2"/>
  <c r="H240" i="2"/>
  <c r="A240" i="2"/>
  <c r="H239" i="2"/>
  <c r="A239" i="2"/>
  <c r="H238" i="2"/>
  <c r="A238" i="2"/>
  <c r="H237" i="2"/>
  <c r="A237" i="2"/>
  <c r="H236" i="2"/>
  <c r="A236" i="2"/>
  <c r="H235" i="2"/>
  <c r="A235" i="2"/>
  <c r="H234" i="2"/>
  <c r="A234" i="2"/>
  <c r="H233" i="2"/>
  <c r="A233" i="2"/>
  <c r="H232" i="2"/>
  <c r="A232" i="2"/>
  <c r="H231" i="2"/>
  <c r="A231" i="2"/>
  <c r="H230" i="2"/>
  <c r="A230" i="2"/>
  <c r="H229" i="2"/>
  <c r="A229" i="2"/>
  <c r="H228" i="2"/>
  <c r="A228" i="2"/>
  <c r="H227" i="2"/>
  <c r="A227" i="2"/>
  <c r="H226" i="2"/>
  <c r="A226" i="2"/>
  <c r="H225" i="2"/>
  <c r="A225" i="2"/>
  <c r="H224" i="2"/>
  <c r="A224" i="2"/>
  <c r="H223" i="2"/>
  <c r="A223" i="2"/>
  <c r="H222" i="2"/>
  <c r="A222" i="2"/>
  <c r="H221" i="2"/>
  <c r="A221" i="2"/>
  <c r="H220" i="2"/>
  <c r="A220" i="2"/>
  <c r="H219" i="2"/>
  <c r="A219" i="2"/>
  <c r="H218" i="2"/>
  <c r="A218" i="2"/>
  <c r="H217" i="2"/>
  <c r="A217" i="2"/>
  <c r="H216" i="2"/>
  <c r="A216" i="2"/>
  <c r="H215" i="2"/>
  <c r="A215" i="2"/>
  <c r="H214" i="2"/>
  <c r="A214" i="2"/>
  <c r="H213" i="2"/>
  <c r="A213" i="2"/>
  <c r="H212" i="2"/>
  <c r="A212" i="2"/>
  <c r="H211" i="2"/>
  <c r="A211" i="2"/>
  <c r="H210" i="2"/>
  <c r="A210" i="2"/>
  <c r="H209" i="2"/>
  <c r="A209" i="2"/>
  <c r="H208" i="2"/>
  <c r="A208" i="2"/>
  <c r="H207" i="2"/>
  <c r="A207" i="2"/>
  <c r="H206" i="2"/>
  <c r="A206" i="2"/>
  <c r="H205" i="2"/>
  <c r="A205" i="2"/>
  <c r="H204" i="2"/>
  <c r="A204" i="2"/>
  <c r="H203" i="2"/>
  <c r="A203" i="2"/>
  <c r="H202" i="2"/>
  <c r="A202" i="2"/>
  <c r="H201" i="2"/>
  <c r="A201" i="2"/>
  <c r="H200" i="2"/>
  <c r="A200" i="2"/>
  <c r="H199" i="2"/>
  <c r="A199" i="2"/>
  <c r="H198" i="2"/>
  <c r="A198" i="2"/>
  <c r="H197" i="2"/>
  <c r="A197" i="2"/>
  <c r="H196" i="2"/>
  <c r="A196" i="2"/>
  <c r="H195" i="2"/>
  <c r="A195" i="2"/>
  <c r="H194" i="2"/>
  <c r="A194" i="2"/>
  <c r="H193" i="2"/>
  <c r="A193" i="2"/>
  <c r="H192" i="2"/>
  <c r="A192" i="2"/>
  <c r="H191" i="2"/>
  <c r="A191" i="2"/>
  <c r="H190" i="2"/>
  <c r="A190" i="2"/>
  <c r="H189" i="2"/>
  <c r="A189" i="2"/>
  <c r="H188" i="2"/>
  <c r="A188" i="2"/>
  <c r="H187" i="2"/>
  <c r="A187" i="2"/>
  <c r="H186" i="2"/>
  <c r="A186" i="2"/>
  <c r="H185" i="2"/>
  <c r="A185" i="2"/>
  <c r="H184" i="2"/>
  <c r="A184" i="2"/>
  <c r="H183" i="2"/>
  <c r="A183" i="2"/>
  <c r="H182" i="2"/>
  <c r="A182" i="2"/>
  <c r="H181" i="2"/>
  <c r="A181" i="2"/>
  <c r="H180" i="2"/>
  <c r="A180" i="2"/>
  <c r="H179" i="2"/>
  <c r="A179" i="2"/>
  <c r="H178" i="2"/>
  <c r="A178" i="2"/>
  <c r="H177" i="2"/>
  <c r="A177" i="2"/>
  <c r="H176" i="2"/>
  <c r="A176" i="2"/>
  <c r="H175" i="2"/>
  <c r="A175" i="2"/>
  <c r="H174" i="2"/>
  <c r="A174" i="2"/>
  <c r="H173" i="2"/>
  <c r="A173" i="2"/>
  <c r="H172" i="2"/>
  <c r="A172" i="2"/>
  <c r="H171" i="2"/>
  <c r="A171" i="2"/>
  <c r="H170" i="2"/>
  <c r="A170" i="2"/>
  <c r="H169" i="2"/>
  <c r="A169" i="2"/>
  <c r="H168" i="2"/>
  <c r="A168" i="2"/>
  <c r="H167" i="2"/>
  <c r="A167" i="2"/>
  <c r="H166" i="2"/>
  <c r="A166" i="2"/>
  <c r="H165" i="2"/>
  <c r="A165" i="2"/>
  <c r="H164" i="2"/>
  <c r="A164" i="2"/>
  <c r="H163" i="2"/>
  <c r="A163" i="2"/>
  <c r="H162" i="2"/>
  <c r="A162" i="2"/>
  <c r="H161" i="2"/>
  <c r="A161" i="2"/>
  <c r="H160" i="2"/>
  <c r="A160" i="2"/>
  <c r="H159" i="2"/>
  <c r="A159" i="2"/>
  <c r="H158" i="2"/>
  <c r="A158" i="2"/>
  <c r="H157" i="2"/>
  <c r="A157" i="2"/>
  <c r="H156" i="2"/>
  <c r="A156" i="2"/>
  <c r="H155" i="2"/>
  <c r="A155" i="2"/>
  <c r="H154" i="2"/>
  <c r="A154" i="2"/>
  <c r="H153" i="2"/>
  <c r="A153" i="2"/>
  <c r="H152" i="2"/>
  <c r="A152" i="2"/>
  <c r="H151" i="2"/>
  <c r="A151" i="2"/>
  <c r="H150" i="2"/>
  <c r="A150" i="2"/>
  <c r="H149" i="2"/>
  <c r="A149" i="2"/>
  <c r="H148" i="2"/>
  <c r="A148" i="2"/>
  <c r="H147" i="2"/>
  <c r="A147" i="2"/>
  <c r="H146" i="2"/>
  <c r="A146" i="2"/>
  <c r="H145" i="2"/>
  <c r="A145" i="2"/>
  <c r="H144" i="2"/>
  <c r="A144" i="2"/>
  <c r="H143" i="2"/>
  <c r="A143" i="2"/>
  <c r="H142" i="2"/>
  <c r="A142" i="2"/>
  <c r="H141" i="2"/>
  <c r="A141" i="2"/>
  <c r="H140" i="2"/>
  <c r="A140" i="2"/>
  <c r="H139" i="2"/>
  <c r="A139" i="2"/>
  <c r="H138" i="2"/>
  <c r="A138" i="2"/>
  <c r="H137" i="2"/>
  <c r="A137" i="2"/>
  <c r="H136" i="2"/>
  <c r="A136" i="2"/>
  <c r="H135" i="2"/>
  <c r="A135" i="2"/>
  <c r="H134" i="2"/>
  <c r="A134" i="2"/>
  <c r="H133" i="2"/>
  <c r="A133" i="2"/>
  <c r="H132" i="2"/>
  <c r="A132" i="2"/>
  <c r="H131" i="2"/>
  <c r="A131" i="2"/>
  <c r="H130" i="2"/>
  <c r="A130" i="2"/>
  <c r="H129" i="2"/>
  <c r="A129" i="2"/>
  <c r="H128" i="2"/>
  <c r="A128" i="2"/>
  <c r="H127" i="2"/>
  <c r="A127" i="2"/>
  <c r="H126" i="2"/>
  <c r="A126" i="2"/>
  <c r="H125" i="2"/>
  <c r="A125" i="2"/>
  <c r="H124" i="2"/>
  <c r="A124" i="2"/>
  <c r="H123" i="2"/>
  <c r="A123" i="2"/>
  <c r="H122" i="2"/>
  <c r="A122" i="2"/>
  <c r="H121" i="2"/>
  <c r="A121" i="2"/>
  <c r="H120" i="2"/>
  <c r="A120" i="2"/>
  <c r="H119" i="2"/>
  <c r="A119" i="2"/>
  <c r="H118" i="2"/>
  <c r="A118" i="2"/>
  <c r="H117" i="2"/>
  <c r="A117" i="2"/>
  <c r="H116" i="2"/>
  <c r="A116" i="2"/>
  <c r="H115" i="2"/>
  <c r="A115" i="2"/>
  <c r="H114" i="2"/>
  <c r="A114" i="2"/>
  <c r="H113" i="2"/>
  <c r="A113" i="2"/>
  <c r="H112" i="2"/>
  <c r="A112" i="2"/>
  <c r="H111" i="2"/>
  <c r="A111" i="2"/>
  <c r="H110" i="2"/>
  <c r="A110" i="2"/>
  <c r="H109" i="2"/>
  <c r="A109" i="2"/>
  <c r="H108" i="2"/>
  <c r="A108" i="2"/>
  <c r="H107" i="2"/>
  <c r="A107" i="2"/>
  <c r="H106" i="2"/>
  <c r="A106" i="2"/>
  <c r="H105" i="2"/>
  <c r="A105" i="2"/>
  <c r="H104" i="2"/>
  <c r="A104" i="2"/>
  <c r="H103" i="2"/>
  <c r="A103" i="2"/>
  <c r="H102" i="2"/>
  <c r="A102" i="2"/>
  <c r="H101" i="2"/>
  <c r="A101" i="2"/>
  <c r="H100" i="2"/>
  <c r="A100" i="2"/>
  <c r="H99" i="2"/>
  <c r="A99" i="2"/>
  <c r="H98" i="2"/>
  <c r="A98" i="2"/>
  <c r="H97" i="2"/>
  <c r="A97" i="2"/>
  <c r="H96" i="2"/>
  <c r="A96" i="2"/>
  <c r="H95" i="2"/>
  <c r="A95" i="2"/>
  <c r="H94" i="2"/>
  <c r="A94" i="2"/>
  <c r="H93" i="2"/>
  <c r="A93" i="2"/>
  <c r="H92" i="2"/>
  <c r="A92" i="2"/>
  <c r="H91" i="2"/>
  <c r="A91" i="2"/>
  <c r="H90" i="2"/>
  <c r="A90" i="2"/>
  <c r="H89" i="2"/>
  <c r="A89" i="2"/>
  <c r="H88" i="2"/>
  <c r="A88" i="2"/>
  <c r="H87" i="2"/>
  <c r="A87" i="2"/>
  <c r="H86" i="2"/>
  <c r="A86" i="2"/>
  <c r="H85" i="2"/>
  <c r="A85" i="2"/>
  <c r="H84" i="2"/>
  <c r="A84" i="2"/>
  <c r="H83" i="2"/>
  <c r="A83" i="2"/>
  <c r="H82" i="2"/>
  <c r="A82" i="2"/>
  <c r="H81" i="2"/>
  <c r="A81" i="2"/>
  <c r="H80" i="2"/>
  <c r="A80" i="2"/>
  <c r="H79" i="2"/>
  <c r="A79" i="2"/>
  <c r="H78" i="2"/>
  <c r="A78" i="2"/>
  <c r="H77" i="2"/>
  <c r="A77" i="2"/>
  <c r="H76" i="2"/>
  <c r="A76" i="2"/>
  <c r="H75" i="2"/>
  <c r="A75" i="2"/>
  <c r="H74" i="2"/>
  <c r="A74" i="2"/>
  <c r="H73" i="2"/>
  <c r="A73" i="2"/>
  <c r="H72" i="2"/>
  <c r="A72" i="2"/>
  <c r="H71" i="2"/>
  <c r="A71" i="2"/>
  <c r="H70" i="2"/>
  <c r="A70" i="2"/>
  <c r="H69" i="2"/>
  <c r="A69" i="2"/>
  <c r="H68" i="2"/>
  <c r="A68" i="2"/>
  <c r="H67" i="2"/>
  <c r="A67" i="2"/>
  <c r="H66" i="2"/>
  <c r="A66" i="2"/>
  <c r="H65" i="2"/>
  <c r="A65" i="2"/>
  <c r="H64" i="2"/>
  <c r="A64" i="2"/>
  <c r="H63" i="2"/>
  <c r="A63" i="2"/>
  <c r="H62" i="2"/>
  <c r="A62" i="2"/>
  <c r="H61" i="2"/>
  <c r="A61" i="2"/>
  <c r="H60" i="2"/>
  <c r="A60" i="2"/>
  <c r="H59" i="2"/>
  <c r="A59" i="2"/>
  <c r="H58" i="2"/>
  <c r="A58" i="2"/>
  <c r="H57" i="2"/>
  <c r="A57" i="2"/>
  <c r="H56" i="2"/>
  <c r="A56" i="2"/>
  <c r="H55" i="2"/>
  <c r="A55" i="2"/>
  <c r="H54" i="2"/>
  <c r="A54" i="2"/>
  <c r="H53" i="2"/>
  <c r="A53" i="2"/>
  <c r="H52" i="2"/>
  <c r="A52" i="2"/>
  <c r="H51" i="2"/>
  <c r="A51" i="2"/>
  <c r="H50" i="2"/>
  <c r="A50" i="2"/>
  <c r="H49" i="2"/>
  <c r="A49" i="2"/>
  <c r="H48" i="2"/>
  <c r="A48" i="2"/>
  <c r="H47" i="2"/>
  <c r="A47" i="2"/>
  <c r="H46" i="2"/>
  <c r="A46" i="2"/>
  <c r="H45" i="2"/>
  <c r="A45" i="2"/>
  <c r="H44" i="2"/>
  <c r="A44" i="2"/>
  <c r="H43" i="2"/>
  <c r="A43" i="2"/>
  <c r="H42" i="2"/>
  <c r="A42" i="2"/>
  <c r="H41" i="2"/>
  <c r="A41" i="2"/>
  <c r="H40" i="2"/>
  <c r="A40" i="2"/>
  <c r="H39" i="2"/>
  <c r="A39" i="2"/>
  <c r="H38" i="2"/>
  <c r="A38" i="2"/>
  <c r="H37" i="2"/>
  <c r="A37" i="2"/>
  <c r="H36" i="2"/>
  <c r="A36" i="2"/>
  <c r="H35" i="2"/>
  <c r="A35" i="2"/>
  <c r="H34" i="2"/>
  <c r="A34" i="2"/>
  <c r="H33" i="2"/>
  <c r="A33" i="2"/>
  <c r="H32" i="2"/>
  <c r="A32" i="2"/>
  <c r="H31" i="2"/>
  <c r="A31" i="2"/>
  <c r="H30" i="2"/>
  <c r="A30" i="2"/>
  <c r="H29" i="2"/>
  <c r="A29" i="2"/>
  <c r="H28" i="2"/>
  <c r="A28" i="2"/>
  <c r="H27" i="2"/>
  <c r="A27" i="2"/>
  <c r="H26" i="2"/>
  <c r="A26" i="2"/>
  <c r="H25" i="2"/>
  <c r="A25" i="2"/>
  <c r="H24" i="2"/>
  <c r="A24" i="2"/>
  <c r="H23" i="2"/>
  <c r="A23" i="2"/>
  <c r="H22" i="2"/>
  <c r="A22" i="2"/>
  <c r="H21" i="2"/>
  <c r="A21" i="2"/>
  <c r="H20" i="2"/>
  <c r="A20" i="2"/>
  <c r="H19" i="2"/>
  <c r="A19" i="2"/>
  <c r="H18" i="2"/>
  <c r="A18" i="2"/>
  <c r="H17" i="2"/>
  <c r="A17" i="2"/>
  <c r="H16" i="2"/>
  <c r="A16" i="2"/>
  <c r="H15" i="2"/>
  <c r="A15" i="2"/>
  <c r="H14" i="2"/>
  <c r="A14" i="2"/>
  <c r="H13" i="2"/>
  <c r="A13" i="2"/>
  <c r="H12" i="2"/>
  <c r="A12" i="2"/>
  <c r="H11" i="2"/>
  <c r="A11" i="2"/>
  <c r="H10" i="2"/>
  <c r="A10" i="2"/>
  <c r="A9" i="2"/>
  <c r="A8" i="2"/>
  <c r="A7" i="2"/>
  <c r="H6" i="2"/>
  <c r="A6" i="2"/>
  <c r="A5" i="2"/>
  <c r="H3" i="2" l="1"/>
  <c r="A49" i="8" l="1"/>
  <c r="A50" i="8" s="1"/>
  <c r="A51" i="8" s="1"/>
  <c r="A52" i="8" s="1"/>
  <c r="A53" i="8" s="1"/>
  <c r="A54" i="8" s="1"/>
  <c r="A55" i="8" s="1"/>
  <c r="A56" i="8" l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l="1"/>
  <c r="A68" i="8" s="1"/>
  <c r="A69" i="8" s="1"/>
  <c r="A70" i="8" s="1"/>
  <c r="A71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Ryker, Charles</author>
  </authors>
  <commentList>
    <comment ref="B21" authorId="0" shapeId="0" xr:uid="{4ECA6B19-933F-4442-BB52-30F4BEBC85D7}">
      <text>
        <r>
          <rPr>
            <b/>
            <sz val="9"/>
            <color indexed="81"/>
            <rFont val="Tahoma"/>
            <family val="2"/>
          </rPr>
          <t>Ryker, Charles: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 xr:uid="{D6BDB352-5558-41B0-A9F0-46D87D5E2CA9}">
      <text>
        <r>
          <rPr>
            <b/>
            <sz val="9"/>
            <color indexed="81"/>
            <rFont val="Tahoma"/>
            <family val="2"/>
          </rPr>
          <t>Ryker, Charles: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5" authorId="0" shapeId="0" xr:uid="{AA301C99-F928-4F21-83AA-6A1238D2174F}">
      <text>
        <r>
          <rPr>
            <b/>
            <sz val="9"/>
            <color indexed="81"/>
            <rFont val="Tahoma"/>
            <family val="2"/>
          </rPr>
          <t>Ryker, Charles: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<sst xmlns="http://schemas.openxmlformats.org/spreadsheetml/2006/main" count="1052" uniqueCount="682">
  <si>
    <t>EA</t>
  </si>
  <si>
    <t>NS0182986</t>
  </si>
  <si>
    <t>NS0182988</t>
  </si>
  <si>
    <t>NS0182989</t>
  </si>
  <si>
    <t>NS0182990</t>
  </si>
  <si>
    <t>NS0183004</t>
  </si>
  <si>
    <t>NS0183005</t>
  </si>
  <si>
    <t>NS0183006</t>
  </si>
  <si>
    <t>NS0183007</t>
  </si>
  <si>
    <t>NS0183008</t>
  </si>
  <si>
    <t>NS0183009</t>
  </si>
  <si>
    <t>LF</t>
  </si>
  <si>
    <t>CY</t>
  </si>
  <si>
    <t>Utility Truck</t>
  </si>
  <si>
    <t>Equipment Trailer</t>
  </si>
  <si>
    <t>Compressor</t>
  </si>
  <si>
    <t>Welding Truck</t>
  </si>
  <si>
    <t>G1Z</t>
  </si>
  <si>
    <t>Service Installations ≤ 65’- All Inclusive</t>
  </si>
  <si>
    <t>G1AZ</t>
  </si>
  <si>
    <t>Service Installations &gt; 65’- All Inclusive (Incremental to G1Z)</t>
  </si>
  <si>
    <t>G1JZ</t>
  </si>
  <si>
    <t>Partial Service Installation – Stub Service Replacement (Excavation)</t>
  </si>
  <si>
    <t>G2JZ</t>
  </si>
  <si>
    <t>Partial Service Installation – Service Portion Replacement (Excavation)</t>
  </si>
  <si>
    <t>G3Z</t>
  </si>
  <si>
    <t>Service Insertion Requiring Excavation – All Inclusive</t>
  </si>
  <si>
    <t>Partial Service Insertion Requiring Excavation – All Inclusive (CV to Building)</t>
  </si>
  <si>
    <t>G4JZ</t>
  </si>
  <si>
    <t>Partial Service Insertion Requiring Excavation – All Inclusive (Main to CV)</t>
  </si>
  <si>
    <t>G26ZAA</t>
  </si>
  <si>
    <t>Plastic Main Install – All Inclusive ≤ 2”</t>
  </si>
  <si>
    <t>G26ZA</t>
  </si>
  <si>
    <t>Plastic Main Install – All Inclusive 4”</t>
  </si>
  <si>
    <t>G26ZB</t>
  </si>
  <si>
    <t>Plastic Main Install – All Inclusive 6” – 8”</t>
  </si>
  <si>
    <t>G43A</t>
  </si>
  <si>
    <t>Excavations (Roadway) – For Additional Tie-In/Cut-Out/Retirement Excavations</t>
  </si>
  <si>
    <t>G43B</t>
  </si>
  <si>
    <t>Excavations (Earth) – For Additional Tie-In/Cut-Out/Retirement Excavations</t>
  </si>
  <si>
    <t>T125</t>
  </si>
  <si>
    <t>T52</t>
  </si>
  <si>
    <t>Boulders (greater than ½ CY)</t>
  </si>
  <si>
    <t>GT94</t>
  </si>
  <si>
    <t>Item #4 Backfill (Furnish and Place)</t>
  </si>
  <si>
    <t xml:space="preserve">Binder Restoration </t>
  </si>
  <si>
    <t>250/252</t>
  </si>
  <si>
    <t>Top Soil and Seed</t>
  </si>
  <si>
    <t>SY</t>
  </si>
  <si>
    <t>Sidewalk Remove and Restoration</t>
  </si>
  <si>
    <t>GT18A</t>
  </si>
  <si>
    <t>Main Cut-Out/Tie-In (up to 4”) Plastic</t>
  </si>
  <si>
    <t>GT18B</t>
  </si>
  <si>
    <t>Main Cut-Out/Tie-In (6” – 8”) Plastic</t>
  </si>
  <si>
    <t>T41</t>
  </si>
  <si>
    <t>Earth Excavation (Extra) by Machine and Hand</t>
  </si>
  <si>
    <t>T42</t>
  </si>
  <si>
    <t>Earth Excavation (Extra) by 100% Hand Only</t>
  </si>
  <si>
    <t>Mill and Pave &gt; 800.1 SY All Inclusive</t>
  </si>
  <si>
    <t>Pick-Up Truck</t>
  </si>
  <si>
    <t>Backhoe w/Loader</t>
  </si>
  <si>
    <t>Dump Truck (12 Yard)</t>
  </si>
  <si>
    <t>G3KZ</t>
  </si>
  <si>
    <t>G31ZST</t>
  </si>
  <si>
    <t>Service Transfer with Excavation (Main Replacement)</t>
  </si>
  <si>
    <t>G13R</t>
  </si>
  <si>
    <t>Meter and Regulator Set (Outside Set)</t>
  </si>
  <si>
    <t>G20A</t>
  </si>
  <si>
    <t>Relocate Meter Set</t>
  </si>
  <si>
    <t>G20</t>
  </si>
  <si>
    <t>Additional Pipe Work (new or replaced services) &gt;6'</t>
  </si>
  <si>
    <t>T51H</t>
  </si>
  <si>
    <t>Rock (up to 10’ depth) Removal by Hoeram</t>
  </si>
  <si>
    <t>G13</t>
  </si>
  <si>
    <t>Meter and Regulator Set (Inside Set)</t>
  </si>
  <si>
    <t xml:space="preserve">Item </t>
  </si>
  <si>
    <t>Item
Number</t>
  </si>
  <si>
    <t>Contractor:</t>
  </si>
  <si>
    <t>Project:</t>
  </si>
  <si>
    <t>Note:</t>
  </si>
  <si>
    <t>Unit 
Type</t>
  </si>
  <si>
    <t>ATTACHMENT "A"</t>
  </si>
  <si>
    <t>Transformers</t>
  </si>
  <si>
    <t>Switchgear / Control House</t>
  </si>
  <si>
    <t>Circuit Breakers</t>
  </si>
  <si>
    <t>Circuit Switchers</t>
  </si>
  <si>
    <t>Relay Panels</t>
  </si>
  <si>
    <t>Capacitor Banks</t>
  </si>
  <si>
    <t>Misc Equipment</t>
  </si>
  <si>
    <t xml:space="preserve"> XXMVA 345/138kV Transformer</t>
  </si>
  <si>
    <t xml:space="preserve"> 50MVA 138/69/13.2kV Transformers  Von Roll</t>
  </si>
  <si>
    <t xml:space="preserve"> 35MVA 69/13.2kV Transformer</t>
  </si>
  <si>
    <t xml:space="preserve"> 25MVA 69/13.2kV Transformer</t>
  </si>
  <si>
    <t xml:space="preserve"> 345/138kV Control House</t>
  </si>
  <si>
    <t xml:space="preserve"> Switchgear / Bus Duct (Including Bus Duct Installation)</t>
  </si>
  <si>
    <t xml:space="preserve"> 345kV Circuit Breakers</t>
  </si>
  <si>
    <t xml:space="preserve"> 138kV Circuit Breakers</t>
  </si>
  <si>
    <t xml:space="preserve"> 69kV Circuit Breakers</t>
  </si>
  <si>
    <t xml:space="preserve"> 138kV Synchronous Breakers</t>
  </si>
  <si>
    <t xml:space="preserve"> 138kV Circuit Switchers</t>
  </si>
  <si>
    <t xml:space="preserve"> 69kV Circuit Switchers</t>
  </si>
  <si>
    <t xml:space="preserve"> 345 kV Relay Panels</t>
  </si>
  <si>
    <t xml:space="preserve"> 138kV Relay Panels</t>
  </si>
  <si>
    <t xml:space="preserve"> 69kV Relay Panels</t>
  </si>
  <si>
    <t xml:space="preserve"> Capacitor Banks</t>
  </si>
  <si>
    <t xml:space="preserve"> CMD II (Current Monitoring Device)</t>
  </si>
  <si>
    <t xml:space="preserve"> Lighting Protection (Dynasphere Lightning Protection)</t>
  </si>
  <si>
    <t xml:space="preserve"> Station Lighting</t>
  </si>
  <si>
    <t xml:space="preserve"> Telecomunication Equipment</t>
  </si>
  <si>
    <t>SUBSTATION</t>
  </si>
  <si>
    <t xml:space="preserve"> Cap Switcher</t>
  </si>
  <si>
    <t>Unit
Price
$$</t>
  </si>
  <si>
    <t>Total
Price
$$</t>
  </si>
  <si>
    <t>Steel (Including Disconnects) (Non M&amp;S)</t>
  </si>
  <si>
    <t>345kV Steel &amp; Disconnects</t>
  </si>
  <si>
    <t>Motorized Disconnect Switches (For Takeoff Structures)</t>
  </si>
  <si>
    <t>Disconnect Switches</t>
  </si>
  <si>
    <t>Takeoff Structures   Single Bay</t>
  </si>
  <si>
    <t>Takeoff Structures   Two Bay</t>
  </si>
  <si>
    <t>Termination Structures</t>
  </si>
  <si>
    <t>Bus Support Column (BPL)</t>
  </si>
  <si>
    <t>Bus Stands  High (BSH)</t>
  </si>
  <si>
    <t>Switch Stands  Low (SWL)</t>
  </si>
  <si>
    <t>Switch Stands  High (SWH)</t>
  </si>
  <si>
    <t>Circuit Switcher Stands</t>
  </si>
  <si>
    <t>PT Stands (STPD)</t>
  </si>
  <si>
    <t xml:space="preserve">Lightning Mast  MAH </t>
  </si>
  <si>
    <t>2 1/2 " Al. Bus</t>
  </si>
  <si>
    <t>4" AL Bus</t>
  </si>
  <si>
    <t xml:space="preserve">Misc Bus </t>
  </si>
  <si>
    <t>Polymer Station Post Insulator (For Disconnects)</t>
  </si>
  <si>
    <t>Polymer Station Post Insulator</t>
  </si>
  <si>
    <t>Porcelain Station Post Insulator</t>
  </si>
  <si>
    <t>Anchor Bolts</t>
  </si>
  <si>
    <t>Anchor Bolt Templates</t>
  </si>
  <si>
    <t>Connectors  &amp; Misc</t>
  </si>
  <si>
    <t>Steel Access Stairs</t>
  </si>
  <si>
    <t>Additional Mis Bus / Connectors (Not yet purchased)</t>
  </si>
  <si>
    <t>138kV / 69kV Steel &amp; Disconnects</t>
  </si>
  <si>
    <t>Control Wire &amp; Misc</t>
  </si>
  <si>
    <t>Post Insulators &amp; Misc</t>
  </si>
  <si>
    <t>Potential Transformers</t>
  </si>
  <si>
    <t>Lighting Arrestors</t>
  </si>
  <si>
    <t>UG DISTRIBUTION</t>
  </si>
  <si>
    <t>Manhole / Cable Rack  (Non M&amp;S)</t>
  </si>
  <si>
    <t>Cable</t>
  </si>
  <si>
    <t xml:space="preserve">Terminations  </t>
  </si>
  <si>
    <t>Splices</t>
  </si>
  <si>
    <t xml:space="preserve"> Concrete Transmission Manhole</t>
  </si>
  <si>
    <t xml:space="preserve">  Frame and Cover</t>
  </si>
  <si>
    <t xml:space="preserve"> Manhole Racking System</t>
  </si>
  <si>
    <t>Grounding  (Non M&amp;S)</t>
  </si>
  <si>
    <t xml:space="preserve"> Ground Rods</t>
  </si>
  <si>
    <t xml:space="preserve"> Ground Connectors</t>
  </si>
  <si>
    <t xml:space="preserve"> 2/0 Bare Tinned Cu Wire</t>
  </si>
  <si>
    <t xml:space="preserve"> 4/0 Cu. Ground Conductor</t>
  </si>
  <si>
    <t xml:space="preserve"> 250KCM Bare Cu. Conductor</t>
  </si>
  <si>
    <t>Cable   Transmission  (Non M&amp;S )</t>
  </si>
  <si>
    <t xml:space="preserve"> 2500KCM XLP</t>
  </si>
  <si>
    <t xml:space="preserve"> 3000KCM XLP / Fiber</t>
  </si>
  <si>
    <t xml:space="preserve"> 2000KCM ERP (Kerite)</t>
  </si>
  <si>
    <t xml:space="preserve"> XXXXKCM Cable</t>
  </si>
  <si>
    <t xml:space="preserve">Terminations / Splices  Transmission (Non M&amp;S) </t>
  </si>
  <si>
    <t xml:space="preserve"> 138KV Composite Termination</t>
  </si>
  <si>
    <t xml:space="preserve"> 138KV Composite Termination / with Fiber</t>
  </si>
  <si>
    <t xml:space="preserve">  69kV Composite Termination</t>
  </si>
  <si>
    <t xml:space="preserve"> 138kV PreMolded Splice</t>
  </si>
  <si>
    <t xml:space="preserve"> 138kV PreMolded Splice / with Fiber</t>
  </si>
  <si>
    <t xml:space="preserve"> 69kV PreMolded Splice</t>
  </si>
  <si>
    <t xml:space="preserve"> 69kV PreMolded Splice / with Fiber</t>
  </si>
  <si>
    <t xml:space="preserve"> 69kV Taped Splice</t>
  </si>
  <si>
    <t>MATERIAL &amp; SUPPLIES</t>
  </si>
  <si>
    <t>CONTRACT SERVICES</t>
  </si>
  <si>
    <t>Removal</t>
  </si>
  <si>
    <t xml:space="preserve">Contract Administration </t>
  </si>
  <si>
    <t>Perform Site Work (Civil Contractor)</t>
  </si>
  <si>
    <t>Mobilization</t>
  </si>
  <si>
    <t>Temporary facilities</t>
  </si>
  <si>
    <t>Traffic Control</t>
  </si>
  <si>
    <t xml:space="preserve">Erosion Control </t>
  </si>
  <si>
    <t>SWPPP Inspections</t>
  </si>
  <si>
    <t>Site Clearing</t>
  </si>
  <si>
    <t>Site Grading (Includes Retention Pond)</t>
  </si>
  <si>
    <t>Site Drainage</t>
  </si>
  <si>
    <t xml:space="preserve">Piping </t>
  </si>
  <si>
    <t>Rock Removal</t>
  </si>
  <si>
    <t>Retaining / Fire Wall</t>
  </si>
  <si>
    <t>Misc</t>
  </si>
  <si>
    <t>EquipmentUpper Yard</t>
  </si>
  <si>
    <t>EquipmentLower Yard</t>
  </si>
  <si>
    <t>NFS Inspectors</t>
  </si>
  <si>
    <t>De-Mobilize</t>
  </si>
  <si>
    <t>Site Trailer</t>
  </si>
  <si>
    <t>Porta John</t>
  </si>
  <si>
    <t xml:space="preserve">Construction Fencing </t>
  </si>
  <si>
    <t>Police</t>
  </si>
  <si>
    <t>Signage</t>
  </si>
  <si>
    <t>Temp Traffic Control</t>
  </si>
  <si>
    <t>Silt Fence</t>
  </si>
  <si>
    <t>Super Silt Fence</t>
  </si>
  <si>
    <t>Hay Bales</t>
  </si>
  <si>
    <t xml:space="preserve">Construction Entrance </t>
  </si>
  <si>
    <t>Concrete Wash Area</t>
  </si>
  <si>
    <t>Cut Site (No rock)(Includes stockpiling topsoil)</t>
  </si>
  <si>
    <t>Cut Site (Decomposed RockShale)</t>
  </si>
  <si>
    <t>Remove From Site</t>
  </si>
  <si>
    <t>Fill Site (x" Lifts)</t>
  </si>
  <si>
    <t>Temp Retention Pond</t>
  </si>
  <si>
    <t>Perm Outlet Structure</t>
  </si>
  <si>
    <t>Block Wall (includes excavation)</t>
  </si>
  <si>
    <t>Deliver Material to Site</t>
  </si>
  <si>
    <t>Mobilize</t>
  </si>
  <si>
    <t>Flaggers</t>
  </si>
  <si>
    <t xml:space="preserve"> Temp Seeding</t>
  </si>
  <si>
    <t>Cut &amp; Chip Medium Trees</t>
  </si>
  <si>
    <t>Grub Stumps &amp; remove</t>
  </si>
  <si>
    <t xml:space="preserve"> Tree protection</t>
  </si>
  <si>
    <t xml:space="preserve"> Import Clean Fill</t>
  </si>
  <si>
    <t xml:space="preserve"> Grade Site (200x200) done twice</t>
  </si>
  <si>
    <t xml:space="preserve"> Perm Detention Pond</t>
  </si>
  <si>
    <t xml:space="preserve"> Temp Outlet Structure</t>
  </si>
  <si>
    <t xml:space="preserve"> Grade Detention Pond Area</t>
  </si>
  <si>
    <t xml:space="preserve"> Cut BioRetention System</t>
  </si>
  <si>
    <t xml:space="preserve"> Fill BioRention Basin</t>
  </si>
  <si>
    <t xml:space="preserve"> Fill Planting Soil (For BioRetention)</t>
  </si>
  <si>
    <t xml:space="preserve"> Install UG Detention BasinV8HD Infiltrators</t>
  </si>
  <si>
    <t xml:space="preserve"> Seepage Pit</t>
  </si>
  <si>
    <t xml:space="preserve"> Drainage Swales </t>
  </si>
  <si>
    <t xml:space="preserve"> Check Dams</t>
  </si>
  <si>
    <t xml:space="preserve"> Trench Drain</t>
  </si>
  <si>
    <t xml:space="preserve"> Rip Rap (82.5CY Ea.)</t>
  </si>
  <si>
    <t xml:space="preserve"> Inlet Protection</t>
  </si>
  <si>
    <t xml:space="preserve"> Excavation / Backfill for Drainage Work</t>
  </si>
  <si>
    <t xml:space="preserve"> Storm Drains / Catch Basins</t>
  </si>
  <si>
    <t xml:space="preserve"> Storm Drains / Catch BasinsTie In</t>
  </si>
  <si>
    <t xml:space="preserve"> Cleanouts</t>
  </si>
  <si>
    <t xml:space="preserve"> End Sections</t>
  </si>
  <si>
    <t xml:space="preserve"> 4" Perf. PVC.</t>
  </si>
  <si>
    <t xml:space="preserve"> 6" Plastic Perf.</t>
  </si>
  <si>
    <t xml:space="preserve"> 6" HDPE</t>
  </si>
  <si>
    <t xml:space="preserve"> 8" HDPE</t>
  </si>
  <si>
    <t xml:space="preserve"> 10" HDPE</t>
  </si>
  <si>
    <t xml:space="preserve"> 12" HDPE</t>
  </si>
  <si>
    <t xml:space="preserve"> 18" HDPE</t>
  </si>
  <si>
    <t xml:space="preserve"> 12" DIP</t>
  </si>
  <si>
    <t xml:space="preserve"> 15" CMP </t>
  </si>
  <si>
    <t xml:space="preserve"> 15" RCP</t>
  </si>
  <si>
    <t xml:space="preserve"> Excavation / Backfill for Piping Work</t>
  </si>
  <si>
    <t xml:space="preserve"> Blasting</t>
  </si>
  <si>
    <t xml:space="preserve"> Drilling / Splitting</t>
  </si>
  <si>
    <t xml:space="preserve"> Removal (Includes conduit installations)</t>
  </si>
  <si>
    <t>Geotextile Layers (8 210 x 6)</t>
  </si>
  <si>
    <t xml:space="preserve"> Poured Footing  (3x1)</t>
  </si>
  <si>
    <t xml:space="preserve"> Poured Wall (6x1)</t>
  </si>
  <si>
    <t xml:space="preserve"> Trench Sheeting For Concrete wall</t>
  </si>
  <si>
    <t xml:space="preserve"> Excavation / Backfill for Footing / Poured Wall Work</t>
  </si>
  <si>
    <t xml:space="preserve"> Backfill  Footing / Poured Wall Work</t>
  </si>
  <si>
    <t xml:space="preserve"> Fill</t>
  </si>
  <si>
    <t>Install Substation Equipment (Electrical Contractor)</t>
  </si>
  <si>
    <t>Transformer</t>
  </si>
  <si>
    <t>Switchgear (Included in material cost)</t>
  </si>
  <si>
    <t>Provide Consulting Engineering Services</t>
  </si>
  <si>
    <t>Civil</t>
  </si>
  <si>
    <t>Electrical</t>
  </si>
  <si>
    <t>Environmental</t>
  </si>
  <si>
    <t xml:space="preserve">      ACOE</t>
  </si>
  <si>
    <t xml:space="preserve">      NYSDEC</t>
  </si>
  <si>
    <t xml:space="preserve">      ESA Phase I</t>
  </si>
  <si>
    <t xml:space="preserve">      ESA Phase II</t>
  </si>
  <si>
    <t>Legal (Spent as of  2/4/12)</t>
  </si>
  <si>
    <t>Legal</t>
  </si>
  <si>
    <t>Landscaping</t>
  </si>
  <si>
    <t>Studies</t>
  </si>
  <si>
    <t xml:space="preserve">       BT Phase I</t>
  </si>
  <si>
    <t xml:space="preserve">       BT Phase II</t>
  </si>
  <si>
    <t xml:space="preserve">       IB Phase I</t>
  </si>
  <si>
    <t xml:space="preserve">       IB Phase II (tree survey)</t>
  </si>
  <si>
    <t xml:space="preserve">       RS Phase I</t>
  </si>
  <si>
    <t xml:space="preserve">       RS Phase II</t>
  </si>
  <si>
    <t xml:space="preserve">     Phase 1A</t>
  </si>
  <si>
    <t xml:space="preserve">     Phase 1B</t>
  </si>
  <si>
    <t xml:space="preserve">Site Monitoring </t>
  </si>
  <si>
    <t>TakeOff Structures</t>
  </si>
  <si>
    <t xml:space="preserve"> Grounding</t>
  </si>
  <si>
    <t xml:space="preserve"> E/T Study</t>
  </si>
  <si>
    <t xml:space="preserve"> Acoustic Study ($17,200spent as of 2/14/12)</t>
  </si>
  <si>
    <t xml:space="preserve"> Acoustic Study </t>
  </si>
  <si>
    <t xml:space="preserve"> Cultural Resources (Historical/Archeological)</t>
  </si>
  <si>
    <t xml:space="preserve"> Visual Study (Renderings/Photo Simulation)</t>
  </si>
  <si>
    <t xml:space="preserve"> Subsurface Soil Exploration (Geotechnical)</t>
  </si>
  <si>
    <t xml:space="preserve"> SWPPP (plus NOI and NOT)</t>
  </si>
  <si>
    <t xml:space="preserve"> Mosquito Control Suppression Plan</t>
  </si>
  <si>
    <t xml:space="preserve"> Property Value Study</t>
  </si>
  <si>
    <t xml:space="preserve"> Storm water Maintenance Plan</t>
  </si>
  <si>
    <t xml:space="preserve"> E.I.S. (229) (Spent as of 2/4/12)</t>
  </si>
  <si>
    <t xml:space="preserve"> E.I.S.</t>
  </si>
  <si>
    <t xml:space="preserve"> SPCC</t>
  </si>
  <si>
    <t>Electrical Equipment69kV / 138kV (Non M&amp;S)</t>
  </si>
  <si>
    <t>EAF</t>
  </si>
  <si>
    <t>Fire Drawings</t>
  </si>
  <si>
    <t>Preliminary Site Plans</t>
  </si>
  <si>
    <t>Final Site Plans</t>
  </si>
  <si>
    <t>Earthwork</t>
  </si>
  <si>
    <t>MPT Plan</t>
  </si>
  <si>
    <t>DOT/Highway Plans</t>
  </si>
  <si>
    <t>EMF (Spent as of 10/18/11)</t>
  </si>
  <si>
    <t>Environmental To date2/4/12</t>
  </si>
  <si>
    <t>E/T screening</t>
  </si>
  <si>
    <t>Wetland Delineation</t>
  </si>
  <si>
    <t>Jurisdictional Determination</t>
  </si>
  <si>
    <t>Wetland Permits</t>
  </si>
  <si>
    <t>Stream Permit</t>
  </si>
  <si>
    <t>Flooding (FEMA/RCDA)</t>
  </si>
  <si>
    <t>Site Remediation: ESA</t>
  </si>
  <si>
    <t>TAC/Town Board Session</t>
  </si>
  <si>
    <t>Special Permit Approval</t>
  </si>
  <si>
    <t>Preliminary Site Plan Approval</t>
  </si>
  <si>
    <t>Final Site Plan Approval</t>
  </si>
  <si>
    <t>Zoning Board Approval</t>
  </si>
  <si>
    <t>Landscaping/Architectural Approval</t>
  </si>
  <si>
    <t>E.I.S. and working meetings</t>
  </si>
  <si>
    <t>Excavate Test Pit4 CY or less</t>
  </si>
  <si>
    <t>Crane &amp; Rigging</t>
  </si>
  <si>
    <t>Setup &amp; Assemble Bus Duct</t>
  </si>
  <si>
    <t>Temp Setup</t>
  </si>
  <si>
    <t>Storage</t>
  </si>
  <si>
    <t>Survey (Spent as of 2/14/12)</t>
  </si>
  <si>
    <t>Survey</t>
  </si>
  <si>
    <t>Rattle Snake Handler (1500 / day)</t>
  </si>
  <si>
    <t>Biologist (1500 / day)</t>
  </si>
  <si>
    <t>3RD Party Environmental Monitor (1500 / day)</t>
  </si>
  <si>
    <t>Quan.</t>
  </si>
  <si>
    <t xml:space="preserve">
DESCRIPTION</t>
  </si>
  <si>
    <t>Each</t>
  </si>
  <si>
    <t>Lineal Foot</t>
  </si>
  <si>
    <t>Square Yard</t>
  </si>
  <si>
    <t>Sqare Foot</t>
  </si>
  <si>
    <t>Lump Sum</t>
  </si>
  <si>
    <t>Ton</t>
  </si>
  <si>
    <t>Hourly</t>
  </si>
  <si>
    <t>Cubic Yard</t>
  </si>
  <si>
    <t>Original Attachment A</t>
  </si>
  <si>
    <t>CY -</t>
  </si>
  <si>
    <t>LF -</t>
  </si>
  <si>
    <t>Ton -</t>
  </si>
  <si>
    <t>SF -</t>
  </si>
  <si>
    <t>LS -</t>
  </si>
  <si>
    <t>SY -</t>
  </si>
  <si>
    <t>HR -</t>
  </si>
  <si>
    <t>EA -</t>
  </si>
  <si>
    <t>Transport equipment from various sites</t>
  </si>
  <si>
    <t>Station Steel Supports (Exclude Take‐off Structure)</t>
  </si>
  <si>
    <t>Disconnect Switches (Mount Motor Ops, arcing horns and whips where applicable)</t>
  </si>
  <si>
    <t>Voltage Transformers (Mount only)</t>
  </si>
  <si>
    <t>Lightning Arresters</t>
  </si>
  <si>
    <t>Dynasphere</t>
  </si>
  <si>
    <t>Aluminum Bus, Insulators, Drops and Ground Connections Miscellaneous</t>
  </si>
  <si>
    <t>Demobilization</t>
  </si>
  <si>
    <t>Crew ‐ Hourly Rate $ 840.00</t>
  </si>
  <si>
    <t>Miscellaneous (For shortage in small items ie: washers. Must supply invoices.)</t>
  </si>
  <si>
    <t>Earth Excavator, 61k lbs</t>
  </si>
  <si>
    <t>Backhoe/Loader</t>
  </si>
  <si>
    <t>Trench roller compactor</t>
  </si>
  <si>
    <t>Shoring Box</t>
  </si>
  <si>
    <t>Hammer Drill Rental</t>
  </si>
  <si>
    <t>Jumping Jack Compactor</t>
  </si>
  <si>
    <t>Road Plates</t>
  </si>
  <si>
    <t xml:space="preserve">Pickup Truck </t>
  </si>
  <si>
    <t>Dump Truck</t>
  </si>
  <si>
    <t>Manlift 60ft</t>
  </si>
  <si>
    <t>60 Ton Crane</t>
  </si>
  <si>
    <t>Crawler Mounted Asphalt Paver</t>
  </si>
  <si>
    <t>Working Foreman - ST</t>
  </si>
  <si>
    <t>Laborer - ST</t>
  </si>
  <si>
    <t>Machine Operator - ST</t>
  </si>
  <si>
    <t>Welder - ST</t>
  </si>
  <si>
    <t>Flagger - ST</t>
  </si>
  <si>
    <t>Working Foreman - OT</t>
  </si>
  <si>
    <t>Laborer - OT</t>
  </si>
  <si>
    <t>Machine Operator - OT</t>
  </si>
  <si>
    <t>Welder - OT</t>
  </si>
  <si>
    <t>Flagger - OT</t>
  </si>
  <si>
    <t>Electricians</t>
  </si>
  <si>
    <t>hr</t>
  </si>
  <si>
    <t>Equipment Rates</t>
  </si>
  <si>
    <t>Labor Rates</t>
  </si>
  <si>
    <t>Operating Engineers</t>
  </si>
  <si>
    <t>Jouneyman - ST</t>
  </si>
  <si>
    <t>Apprentice 1st yr - ST</t>
  </si>
  <si>
    <t>Apprentice 2st yr - ST</t>
  </si>
  <si>
    <t>Apprentice 3st yr - ST</t>
  </si>
  <si>
    <t>Apprentice 4st yr - ST</t>
  </si>
  <si>
    <t>Jouneyman - OT</t>
  </si>
  <si>
    <t>Apprentice 1st yr - OT</t>
  </si>
  <si>
    <t>Apprentice 2st yr - OT</t>
  </si>
  <si>
    <t>Apprentice 3st yr - OT</t>
  </si>
  <si>
    <t>Apprentice 4st yr - OT</t>
  </si>
  <si>
    <t>Cable Splicer - ST</t>
  </si>
  <si>
    <t>Welder -Certified - ST</t>
  </si>
  <si>
    <t>Conc Saw, Oiler - ST</t>
  </si>
  <si>
    <t>Crane 40 - 99Ton - ST</t>
  </si>
  <si>
    <t>Crane &gt;100Ton - ST</t>
  </si>
  <si>
    <t>Dozer, Backhoe, Excavator - ST</t>
  </si>
  <si>
    <t>Cable Splicer - OT</t>
  </si>
  <si>
    <t>Welder -Certified - OT</t>
  </si>
  <si>
    <t>Conc Saw, Oiler - OT</t>
  </si>
  <si>
    <t>Crane 40 - 99Ton - OT</t>
  </si>
  <si>
    <t>Crane &gt;100Ton - OT</t>
  </si>
  <si>
    <t>Dozer, Backhoe, Excavator - OT</t>
  </si>
  <si>
    <t>Mechanic - ST</t>
  </si>
  <si>
    <t>Mechanic - OT</t>
  </si>
  <si>
    <t>Pile Driver - OT</t>
  </si>
  <si>
    <t>Pile Driver - ST</t>
  </si>
  <si>
    <t>Utility Man - OT</t>
  </si>
  <si>
    <t>Utility Man -ST</t>
  </si>
  <si>
    <t>Carpenters</t>
  </si>
  <si>
    <t>Labors</t>
  </si>
  <si>
    <t>Flagman - ST</t>
  </si>
  <si>
    <t>Contrete - ST</t>
  </si>
  <si>
    <t>Common - ST</t>
  </si>
  <si>
    <t>Asphalt - ST</t>
  </si>
  <si>
    <t>Flagman - OT</t>
  </si>
  <si>
    <t>Contrete - OT</t>
  </si>
  <si>
    <t>Common - OT</t>
  </si>
  <si>
    <t>Asphalt - OT</t>
  </si>
  <si>
    <t>Summit Avenue Substation</t>
  </si>
  <si>
    <t>Temporary Facilities including trailer with all utilities, sanitary facilities, wood steps for switchgear</t>
  </si>
  <si>
    <t>Soil Erosion and Sediment Control including silt fence, super silt fence, construction limit fence, straw bales, inlet protection, temporary dikes/swales/diversion ditches, concrete wash, stockpile control, and stabilized construction entrance</t>
  </si>
  <si>
    <t>Site Clearing, tree removal, stump removal, site grading, cuts and fills; import of material to achieve final grades</t>
  </si>
  <si>
    <t xml:space="preserve">Drainage System including seepage pits, stone drains, drainage pipes, and swales. </t>
  </si>
  <si>
    <t>Pothead Structure (STPD) Foundation (6)</t>
  </si>
  <si>
    <t>High Switch Stand (SWH) Foundation (2 Pairs)</t>
  </si>
  <si>
    <t>Low Switch Stand (SWL) Foundation (4 Pairs)</t>
  </si>
  <si>
    <t>Bus Support (BPL) Foundation (8)</t>
  </si>
  <si>
    <t>Circuit Switcher Foundation (2 Pairs)</t>
  </si>
  <si>
    <t>GCB 654-72-2 Foundation (1 Pair) and GCB 656-72-2 Foundation (1 Pair)</t>
  </si>
  <si>
    <t>GCB T1-72-2 Foundation (1 Pair)</t>
  </si>
  <si>
    <t>Bus Duct Support Foundation (2)</t>
  </si>
  <si>
    <t>Switchgear Foundation (14)</t>
  </si>
  <si>
    <t>Concrete Landing for Switchgear Stairs (2)</t>
  </si>
  <si>
    <t>Transformer Bank 172/272 Foundation (2)</t>
  </si>
  <si>
    <t>Transformer Bank 172/272 Oil Containment System (2)</t>
  </si>
  <si>
    <t>Take-Off Structure Drilled Shaft Caisson Foundations (4 Caissons)</t>
  </si>
  <si>
    <t>Lightning Mast Drilled Shaft Caisson Foundations (2 Caissons)</t>
  </si>
  <si>
    <t>Control (X) Conduits: X1 through X48 (excluding X6, X13, X14, and X22)</t>
  </si>
  <si>
    <t>Distribution (P) Conduits: P1 through P20</t>
  </si>
  <si>
    <t>Grounding Grid including ground rods, cadwelds, and pigtails</t>
  </si>
  <si>
    <t>Unload and stack structural steel on site</t>
  </si>
  <si>
    <t>8 ft Chain Link Fence with barbed wire and security/light/fence posts and 18' vehicle gate (2) and 4' pedestrian gate (1)</t>
  </si>
  <si>
    <t>Asphalt Paving and Stone Surfacing</t>
  </si>
  <si>
    <t>Steel Access Stairs for Switchgear (2)</t>
  </si>
  <si>
    <t>LS</t>
  </si>
  <si>
    <t>Mobilization outside scope of Base Contract</t>
  </si>
  <si>
    <t>Concrete (4000 psi @ 28 days); material only</t>
  </si>
  <si>
    <t>Fill Concrete (2000 psi @ 28 days); material only</t>
  </si>
  <si>
    <t>Reinforcing Steel (Grade 60); material only</t>
  </si>
  <si>
    <t>Earth Excavator (up to 30,000 lbs) including operator</t>
  </si>
  <si>
    <t>Earth Excavator (30,800 lbs to 61,600 lbs) including operator</t>
  </si>
  <si>
    <t>Backhoe/Loader including operator</t>
  </si>
  <si>
    <t>Laborer</t>
  </si>
  <si>
    <t>Supervisor</t>
  </si>
  <si>
    <t>1-1/2" Crushed Stone; material only</t>
  </si>
  <si>
    <t>3/4" Crushed Stone; material only</t>
  </si>
  <si>
    <t>Dense Graded Aggregate (Quarry Process); material only</t>
  </si>
  <si>
    <t>Asphalt; 2" surface course (Mix I-5); installed and compacted</t>
  </si>
  <si>
    <t>Asphalt; 6" base course (Mix 1-2); installed and compacted</t>
  </si>
  <si>
    <t>Clean Fill; installed and compacted</t>
  </si>
  <si>
    <t>Screened Topsoil including seed and straw; installed</t>
  </si>
  <si>
    <t>Rock Excavation</t>
  </si>
  <si>
    <t>Caisson Rock Drilling</t>
  </si>
  <si>
    <t>Ground Rod Rock Drilling - 3 inch diameter hole x 10 feet deep</t>
  </si>
  <si>
    <t>Forklift including operator</t>
  </si>
  <si>
    <t>Boom Truck including operator</t>
  </si>
  <si>
    <t>Ground Enhancement Material (GEM brand); installed</t>
  </si>
  <si>
    <t>2" diam. GI Conduit; direct buried including excavation and backfill</t>
  </si>
  <si>
    <t>4" diam. GI Conduit; direct buried including excavation and backfill</t>
  </si>
  <si>
    <t xml:space="preserve">4"  diam. Schedule 40 PVC Conduit; concrete encased including reinforcement, excavation and backfill </t>
  </si>
  <si>
    <t>Silt fence</t>
  </si>
  <si>
    <t>Per Move</t>
  </si>
  <si>
    <t>LB</t>
  </si>
  <si>
    <t>Per Day</t>
  </si>
  <si>
    <t>SF</t>
  </si>
  <si>
    <t>25 lb. bag</t>
  </si>
  <si>
    <t>UNIT PRICES</t>
  </si>
  <si>
    <t>Pay Item
No.</t>
  </si>
  <si>
    <t>Description</t>
  </si>
  <si>
    <t>Bus Support Column (BPL) Foundations – 18 Each</t>
  </si>
  <si>
    <t>High Bus Stand (BSH) Foundations – 2 Pairs</t>
  </si>
  <si>
    <t>Substation Stone Surfacing and Subbase</t>
  </si>
  <si>
    <t>8 Ft. Chain Link Fence with Barbed Wire and Security/Light/Fence Posts including 20 ft. vehicle gate (2) and 4 ft. pedestrian gate (1)</t>
  </si>
  <si>
    <t>Substation Asphalt Ring Road and Subbase</t>
  </si>
  <si>
    <t>Asphalt Entrance Driveway and Subbase</t>
  </si>
  <si>
    <t>Grounding Grid</t>
  </si>
  <si>
    <t>Communication Conduits</t>
  </si>
  <si>
    <t>Control (X) Conduits</t>
  </si>
  <si>
    <t>Low Switch Stand (SWL) Foundations – 8 Pairs</t>
  </si>
  <si>
    <t>High Switch Stand (SWH) Foundations – 4 Pairs</t>
  </si>
  <si>
    <t>Bus Support Column (BPL) Foundations - 12 Each</t>
  </si>
  <si>
    <t>Lightning Arrestor - Foundations - 3 Each</t>
  </si>
  <si>
    <t>Switch - Foundations - 13 Each</t>
  </si>
  <si>
    <t>Transformer Bank Foundation - 1 Each</t>
  </si>
  <si>
    <t>Transformer Bank Oil Containment System - 1 Each</t>
  </si>
  <si>
    <t>Aspahlt, Permeable and Subbase</t>
  </si>
  <si>
    <t>Gravel Access Road to Detention Pond and Transmission Line</t>
  </si>
  <si>
    <t>Switchgear Foundation - 14 Each</t>
  </si>
  <si>
    <t>Stair Foundation Pad (Single Door) - 1 Each</t>
  </si>
  <si>
    <t>Stair Foundation Pad (Double Door) - 1 Each</t>
  </si>
  <si>
    <t>Steel Access Stairs/Platform to Switchgear - 2 Each</t>
  </si>
  <si>
    <t>Lump
Sum
Price</t>
  </si>
  <si>
    <t>Unit
Type</t>
  </si>
  <si>
    <t>Hr.</t>
  </si>
  <si>
    <t>L Ft</t>
  </si>
  <si>
    <t>Distribution (P) Conduits including grounding, mandrel, 3/8' pull rope, mule tape, GI sweeps, coupling, ventilators and nipples and 6" clamps</t>
  </si>
  <si>
    <t>Lightning Mast - Foundation - 1 Each</t>
  </si>
  <si>
    <t>Circuit Switcher - Foundation - 1 Pair</t>
  </si>
  <si>
    <t>Machine Operator - Straight Time</t>
  </si>
  <si>
    <t>Machine Operator - Overtime</t>
  </si>
  <si>
    <t>Truck Driver - Straight Time</t>
  </si>
  <si>
    <t>Truck Driver - Overtime</t>
  </si>
  <si>
    <t>Welder - Straight Time</t>
  </si>
  <si>
    <t>Welder - Over Time</t>
  </si>
  <si>
    <t>Working Foreman - Straight Time</t>
  </si>
  <si>
    <t>Working Foreman - Over Time</t>
  </si>
  <si>
    <t>Electrician - Straight Time</t>
  </si>
  <si>
    <t>Electrician - Over Time</t>
  </si>
  <si>
    <t>Flagger - Straight Time</t>
  </si>
  <si>
    <t>Flagger - Over Time</t>
  </si>
  <si>
    <t>Bobcat-Small Loader</t>
  </si>
  <si>
    <t>Bulldozer W/Ripper</t>
  </si>
  <si>
    <t>Crane 15 Ton Hyd Rough Terrain</t>
  </si>
  <si>
    <t>Crane 35 Ton Hyd</t>
  </si>
  <si>
    <t>Crane 75 Ton Hyd</t>
  </si>
  <si>
    <t>D-6 Bulldozer</t>
  </si>
  <si>
    <t>D-8 Bulldozer</t>
  </si>
  <si>
    <t>Flat Bed Truck</t>
  </si>
  <si>
    <t>Front End Loader</t>
  </si>
  <si>
    <t>Generator</t>
  </si>
  <si>
    <t>Hydro Hammer</t>
  </si>
  <si>
    <t>Hyd. Excavator</t>
  </si>
  <si>
    <t>Low Boy Tractor Trailer</t>
  </si>
  <si>
    <t>Pickup Truck</t>
  </si>
  <si>
    <t>Pump</t>
  </si>
  <si>
    <t>Saw Machine</t>
  </si>
  <si>
    <t>Dump Truck 5 Yard</t>
  </si>
  <si>
    <t>Dump Truck 12 Yard</t>
  </si>
  <si>
    <t>Track Loader</t>
  </si>
  <si>
    <t>Utility Truck/Mason</t>
  </si>
  <si>
    <t>Vibrating Asphalt Roll</t>
  </si>
  <si>
    <t>Zipper/Miller</t>
  </si>
  <si>
    <t>40 Foot 2-Man Bucket Truck</t>
  </si>
  <si>
    <t>Qty</t>
  </si>
  <si>
    <t>Bid
Item
#</t>
  </si>
  <si>
    <t>Backhoe w/ Impactor</t>
  </si>
  <si>
    <t>Backhoe w/ Loader</t>
  </si>
  <si>
    <t>Laborer/Groundman - Straight Time</t>
  </si>
  <si>
    <t>Laborer/Groundman - Overtime</t>
  </si>
  <si>
    <t>D-4 Bulldozer</t>
  </si>
  <si>
    <t>Protection/road Plates</t>
  </si>
  <si>
    <t>Unit Price</t>
  </si>
  <si>
    <t xml:space="preserve">Total Price </t>
  </si>
  <si>
    <t>Estimated Quant.</t>
  </si>
  <si>
    <t>Unit
Price $$</t>
  </si>
  <si>
    <t>Extended
Total</t>
  </si>
  <si>
    <t xml:space="preserve">Date of Signature - </t>
  </si>
  <si>
    <t>HR</t>
  </si>
  <si>
    <t xml:space="preserve">Signers Title - </t>
  </si>
  <si>
    <t>Name (signature) -</t>
  </si>
  <si>
    <t>Name (print) -</t>
  </si>
  <si>
    <t xml:space="preserve">Total Proposal Amount  - Total Base Bid Plus Schedule A Total (words) - </t>
  </si>
  <si>
    <t>Misc. Ancillary $1 Line Item (PRICE AND QUANTITY LOCKED)</t>
  </si>
  <si>
    <t>Total Proposal Amount - Total Base Plus Schedule A Total (numbers)</t>
  </si>
  <si>
    <t>O&amp;R Project Manager:</t>
  </si>
  <si>
    <t>Total Base Bid (not including any Schedule A) (ENTER THIS NUMBER ON BASE BID LINE IN ORACLE)</t>
  </si>
  <si>
    <t>Schedule A Total (ENTER THIS NUMBER ON SCHEDULE A LINE IN ORACLE)</t>
  </si>
  <si>
    <t>Task Rates including Material, Labor and Equipment</t>
  </si>
  <si>
    <t>LS - Lump Sum</t>
  </si>
  <si>
    <t>ITEMIZED PROPOSAL</t>
  </si>
  <si>
    <r>
      <rPr>
        <b/>
        <sz val="12"/>
        <color indexed="8"/>
        <rFont val="Calibri"/>
        <family val="2"/>
        <scheme val="minor"/>
      </rPr>
      <t xml:space="preserve">Attachment A - Payment is only guaranteed if used and are at the sole discretion of Orange &amp; Rockland.                           </t>
    </r>
    <r>
      <rPr>
        <b/>
        <u/>
        <sz val="14"/>
        <color indexed="8"/>
        <rFont val="Calibri"/>
        <family val="2"/>
        <scheme val="minor"/>
      </rPr>
      <t>Contractor is not guaranteed any of the below items outside of base bid</t>
    </r>
    <r>
      <rPr>
        <b/>
        <sz val="14"/>
        <color indexed="8"/>
        <rFont val="Calibri"/>
        <family val="2"/>
        <scheme val="minor"/>
      </rPr>
      <t>.</t>
    </r>
  </si>
  <si>
    <t>HR - Hourly Rate</t>
  </si>
  <si>
    <t>Quantity</t>
  </si>
  <si>
    <t>General Conditions (including but not limited to Temporary Construction Signs, Traffic Control, Off Site Laydown Area, Cleanup and Temporary Facilities)</t>
  </si>
  <si>
    <t>Dedicated Site Supervision</t>
  </si>
  <si>
    <t>Dedicated Site Safety</t>
  </si>
  <si>
    <r>
      <rPr>
        <b/>
        <sz val="16"/>
        <color rgb="FF000000"/>
        <rFont val="Calibri"/>
        <family val="2"/>
        <scheme val="minor"/>
      </rPr>
      <t>ITEMIZED PROPOSAL</t>
    </r>
    <r>
      <rPr>
        <b/>
        <sz val="14"/>
        <color indexed="8"/>
        <rFont val="Calibri"/>
        <family val="2"/>
        <scheme val="minor"/>
      </rPr>
      <t xml:space="preserve">
</t>
    </r>
    <r>
      <rPr>
        <i/>
        <sz val="11"/>
        <color rgb="FF000000"/>
        <rFont val="Calibri"/>
        <family val="2"/>
        <scheme val="minor"/>
      </rPr>
      <t xml:space="preserve"> (Document Version: June 02, 2025)</t>
    </r>
  </si>
  <si>
    <t>Site Preparation</t>
  </si>
  <si>
    <t>Soil Erosion Control</t>
  </si>
  <si>
    <t>Asphalt Pavement</t>
  </si>
  <si>
    <t>Site Concrete</t>
  </si>
  <si>
    <t>Water Service</t>
  </si>
  <si>
    <t>Sanitary Sewer</t>
  </si>
  <si>
    <t>Storm Sewer</t>
  </si>
  <si>
    <t>Site Lighting</t>
  </si>
  <si>
    <t>Fence &amp; Gates</t>
  </si>
  <si>
    <t>Landscaping Allowance</t>
  </si>
  <si>
    <t>Concrete</t>
  </si>
  <si>
    <t>Masonry</t>
  </si>
  <si>
    <t>Structural Steel</t>
  </si>
  <si>
    <t>Miscellaneous Metals</t>
  </si>
  <si>
    <t>Millwork</t>
  </si>
  <si>
    <t>Metal Panels</t>
  </si>
  <si>
    <t>Roofing</t>
  </si>
  <si>
    <t>Joint Sealants</t>
  </si>
  <si>
    <t>Doors, Frames &amp; Hardware</t>
  </si>
  <si>
    <t>Aluminum, Glass &amp; Glazing</t>
  </si>
  <si>
    <t>Carpentry, Drywall &amp; Ceilings</t>
  </si>
  <si>
    <t>Ceramic Tile</t>
  </si>
  <si>
    <t>Flooring</t>
  </si>
  <si>
    <t>Painting</t>
  </si>
  <si>
    <t>Toilet Partitions &amp; Accessories</t>
  </si>
  <si>
    <t>Elevators</t>
  </si>
  <si>
    <t>Fire Protection</t>
  </si>
  <si>
    <t>Plumbing</t>
  </si>
  <si>
    <t>HVAC</t>
  </si>
  <si>
    <t>CCTV System</t>
  </si>
  <si>
    <t>IT System</t>
  </si>
  <si>
    <t>AV System</t>
  </si>
  <si>
    <t>Data / Telecom System</t>
  </si>
  <si>
    <t>Access Control System</t>
  </si>
  <si>
    <t>Uninterrupted Power Supply (UPS System)</t>
  </si>
  <si>
    <t>Working Foreman - Overtime</t>
  </si>
  <si>
    <t>Laborer - Straight Time</t>
  </si>
  <si>
    <t>Laborer - Overtime</t>
  </si>
  <si>
    <t>Operator - Straight Time</t>
  </si>
  <si>
    <t>Operator - Overtime</t>
  </si>
  <si>
    <t>Carpenter - Straight Time</t>
  </si>
  <si>
    <t>Carpenter - Overtime</t>
  </si>
  <si>
    <t>Ironworker (Structural) - Straight Time</t>
  </si>
  <si>
    <t>Ironworker (Structural) - Overtime</t>
  </si>
  <si>
    <t>Ironworker (Ornamental) - Straight Time</t>
  </si>
  <si>
    <t>Ironworker (Ornamental) - Overtime</t>
  </si>
  <si>
    <t>Electrician (Building) - Straight Time</t>
  </si>
  <si>
    <t>Electrician (Building) - Overtime</t>
  </si>
  <si>
    <t>Plumber - Overtime</t>
  </si>
  <si>
    <t>Plumber - Straight Time</t>
  </si>
  <si>
    <t>Glazier - Straight Time</t>
  </si>
  <si>
    <t>Glazier - Overtime</t>
  </si>
  <si>
    <t>Cement Mason - Straight Time</t>
  </si>
  <si>
    <t>Cement Mason - Overtime</t>
  </si>
  <si>
    <t>Millwright - Straight Time</t>
  </si>
  <si>
    <t>Millwright - Overtime</t>
  </si>
  <si>
    <t>Sheetmetal Worker - Straight Time</t>
  </si>
  <si>
    <t>Sheetmetal Worker - Overtime</t>
  </si>
  <si>
    <t>Roofer - Straight Time</t>
  </si>
  <si>
    <t>Roofer - Overtime</t>
  </si>
  <si>
    <t>Painter - Straight Time</t>
  </si>
  <si>
    <t>Painter - Overtime</t>
  </si>
  <si>
    <t>Tile Setter - Straight Time</t>
  </si>
  <si>
    <t>Tile Setter - Overtime</t>
  </si>
  <si>
    <t>Teamster - Straight Time</t>
  </si>
  <si>
    <t>Teamster - Overtime</t>
  </si>
  <si>
    <t>Steamfitter - Straight Time</t>
  </si>
  <si>
    <t>Steamfitter - Overtime</t>
  </si>
  <si>
    <t>Lather - Straight Time</t>
  </si>
  <si>
    <t>Lather - Overtime</t>
  </si>
  <si>
    <t>Elevator Constructor - Straight Time</t>
  </si>
  <si>
    <t>Elevator Constructor - Overtime</t>
  </si>
  <si>
    <t>SVOC Expansion Project (SCHEDULE A Unit Prices)</t>
  </si>
  <si>
    <t>SVOC Expansion</t>
  </si>
  <si>
    <t>Lull Forklift</t>
  </si>
  <si>
    <t>Pickup Truck - Light Duty 1 Ton Crew Truck</t>
  </si>
  <si>
    <t>Utility / Tool Truck</t>
  </si>
  <si>
    <t>Line / Bucket Truck</t>
  </si>
  <si>
    <t>Pump - 4" w / Hoses</t>
  </si>
  <si>
    <t>Dump Truck - Off-Highway Rear Dump, Diesel, 5-6 CY, Single Axle</t>
  </si>
  <si>
    <t>Saw Cutting Machine - 36" Diameter</t>
  </si>
  <si>
    <t>Dump Truck - Off-Highway Rear Dump, Diesel, 10-12 CY, Tandem Axle</t>
  </si>
  <si>
    <t>Dump Truck - Off-Highway Rear Dump, Diesel, 12-15 CY, Tri-Axle</t>
  </si>
  <si>
    <t>Compressor - 185 CFM</t>
  </si>
  <si>
    <t>Crawler Dozer - Caterpillar D-3 or Equal</t>
  </si>
  <si>
    <t>Crawler Dozer - Caterpillar D-5 or Equal</t>
  </si>
  <si>
    <t>Small Loader - Bobcat 743 or Equal</t>
  </si>
  <si>
    <t>Front End Loader - Caterpillar 966 or Equal</t>
  </si>
  <si>
    <t>Backhoe / Loader  - Caterpillar 450 or Equal</t>
  </si>
  <si>
    <t>Excavator - Caterpillar 350 or Equal</t>
  </si>
  <si>
    <t>Excavator - Caterpillar 215 r or Equal</t>
  </si>
  <si>
    <t>Excavator - Caterpillar 350 w / Hydraulic Hammer or Equal</t>
  </si>
  <si>
    <t>Excavator Rubber Tire - Caterpillar M315 w / Hydraulic Hammer or Equal</t>
  </si>
  <si>
    <t>Crane - Liebherr 1130 or Equal</t>
  </si>
  <si>
    <t>Crane - Liebherr 1100 or Equal</t>
  </si>
  <si>
    <t>Crane - Liebherr 1050 or Equal</t>
  </si>
  <si>
    <t>Crane - Liebherr 1030 or Equal</t>
  </si>
  <si>
    <t>Specialties - including but not limited to Fire Extinguishers, Fire Extinguisher Cabinets, Miscellaneous Louvers and Vents, Regulatory Signs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</si>
</sst>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;[Red]0"/>
    <numFmt numFmtId="165" formatCode="_([$€-2]* #,##0.00_);_([$€-2]* \(#,##0.00\);_([$€-2]* &quot;-&quot;??_)"/>
    <numFmt numFmtId="166" formatCode="0.00;[Red]0.00"/>
    <numFmt numFmtId="167" formatCode="&quot;$&quot;#,##0.00;[Red]&quot;$&quot;#,##0.00"/>
  </numFmts>
  <fonts count="64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indexed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u/>
      <sz val="11"/>
      <color rgb="FFFF0000"/>
      <name val="Arial"/>
      <family val="2"/>
    </font>
    <font>
      <b/>
      <u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0"/>
      <color rgb="FF000000"/>
      <name val="MS Sans Serif"/>
    </font>
    <font>
      <b/>
      <sz val="16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3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u/>
      <sz val="14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b/>
      <sz val="22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8">
    <xf numFmtId="0" fontId="0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1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0" borderId="1" applyNumberFormat="0" applyFont="0" applyFill="0" applyBorder="0" applyAlignment="0" applyProtection="0">
      <alignment horizontal="center" vertical="center"/>
    </xf>
    <xf numFmtId="44" fontId="2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165" fontId="24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178">
    <xf numFmtId="0" fontId="0" fillId="0" borderId="0" xfId="0"/>
    <xf numFmtId="0" fontId="30" fillId="0" borderId="0" xfId="0" applyFont="1" applyAlignment="1">
      <alignment vertical="center"/>
    </xf>
    <xf numFmtId="0" fontId="32" fillId="0" borderId="0" xfId="0" applyFont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33" fillId="0" borderId="13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1" fontId="25" fillId="0" borderId="13" xfId="0" applyNumberFormat="1" applyFont="1" applyBorder="1" applyAlignment="1">
      <alignment horizontal="center" vertical="center" wrapText="1"/>
    </xf>
    <xf numFmtId="10" fontId="33" fillId="0" borderId="14" xfId="0" applyNumberFormat="1" applyFont="1" applyBorder="1" applyAlignment="1">
      <alignment horizontal="center" vertical="center" wrapText="1"/>
    </xf>
    <xf numFmtId="0" fontId="30" fillId="0" borderId="0" xfId="0" applyFont="1"/>
    <xf numFmtId="0" fontId="30" fillId="0" borderId="0" xfId="0" applyFont="1" applyAlignment="1">
      <alignment horizontal="left" vertical="center" indent="1"/>
    </xf>
    <xf numFmtId="0" fontId="30" fillId="0" borderId="0" xfId="0" applyFont="1" applyAlignment="1">
      <alignment horizontal="left" vertical="center" wrapText="1" indent="2"/>
    </xf>
    <xf numFmtId="0" fontId="30" fillId="0" borderId="0" xfId="0" applyFont="1" applyAlignment="1">
      <alignment vertical="center" wrapText="1"/>
    </xf>
    <xf numFmtId="0" fontId="30" fillId="0" borderId="0" xfId="0" applyFont="1" applyAlignment="1">
      <alignment horizontal="center" vertical="center"/>
    </xf>
    <xf numFmtId="43" fontId="27" fillId="0" borderId="0" xfId="0" applyNumberFormat="1" applyFont="1" applyAlignment="1">
      <alignment vertical="center"/>
    </xf>
    <xf numFmtId="43" fontId="27" fillId="0" borderId="0" xfId="45" applyNumberFormat="1" applyFont="1" applyFill="1" applyBorder="1" applyAlignment="1" applyProtection="1">
      <alignment vertical="center"/>
    </xf>
    <xf numFmtId="0" fontId="28" fillId="0" borderId="0" xfId="0" applyFont="1"/>
    <xf numFmtId="10" fontId="30" fillId="0" borderId="0" xfId="0" applyNumberFormat="1" applyFont="1"/>
    <xf numFmtId="0" fontId="33" fillId="0" borderId="0" xfId="0" applyFont="1" applyAlignment="1">
      <alignment horizontal="left" vertical="center" wrapText="1" indent="2"/>
    </xf>
    <xf numFmtId="0" fontId="33" fillId="0" borderId="0" xfId="0" applyFont="1" applyAlignment="1">
      <alignment horizontal="left" vertical="center" wrapText="1" indent="1"/>
    </xf>
    <xf numFmtId="0" fontId="33" fillId="0" borderId="0" xfId="0" applyFont="1" applyAlignment="1">
      <alignment horizontal="center" vertical="center" wrapText="1"/>
    </xf>
    <xf numFmtId="0" fontId="25" fillId="0" borderId="0" xfId="65" applyFont="1" applyAlignment="1">
      <alignment horizontal="left" indent="1"/>
    </xf>
    <xf numFmtId="0" fontId="26" fillId="0" borderId="0" xfId="65" applyFont="1" applyAlignment="1" applyProtection="1">
      <alignment horizontal="left" indent="3"/>
      <protection locked="0"/>
    </xf>
    <xf numFmtId="0" fontId="25" fillId="0" borderId="0" xfId="65" applyFont="1" applyAlignment="1">
      <alignment horizontal="left" indent="2"/>
    </xf>
    <xf numFmtId="0" fontId="26" fillId="0" borderId="0" xfId="65" applyFont="1" applyAlignment="1" applyProtection="1">
      <alignment horizontal="left" indent="4"/>
      <protection locked="0"/>
    </xf>
    <xf numFmtId="0" fontId="33" fillId="0" borderId="0" xfId="0" applyFont="1" applyAlignment="1">
      <alignment horizontal="left" vertical="center" wrapText="1" indent="3"/>
    </xf>
    <xf numFmtId="0" fontId="30" fillId="0" borderId="0" xfId="0" applyFont="1" applyAlignment="1">
      <alignment horizontal="left" vertical="center" wrapText="1" indent="4"/>
    </xf>
    <xf numFmtId="0" fontId="25" fillId="0" borderId="0" xfId="65" applyFont="1" applyAlignment="1">
      <alignment horizontal="left" indent="3"/>
    </xf>
    <xf numFmtId="0" fontId="26" fillId="0" borderId="0" xfId="65" applyFont="1" applyAlignment="1">
      <alignment horizontal="left" indent="4"/>
    </xf>
    <xf numFmtId="0" fontId="26" fillId="0" borderId="0" xfId="52" applyFont="1" applyAlignment="1" applyProtection="1">
      <alignment horizontal="left" indent="4"/>
      <protection locked="0"/>
    </xf>
    <xf numFmtId="0" fontId="33" fillId="0" borderId="0" xfId="0" applyFont="1" applyAlignment="1">
      <alignment horizontal="left" vertical="center" wrapText="1"/>
    </xf>
    <xf numFmtId="0" fontId="25" fillId="0" borderId="0" xfId="65" applyFont="1" applyAlignment="1" applyProtection="1">
      <alignment horizontal="left"/>
      <protection locked="0"/>
    </xf>
    <xf numFmtId="0" fontId="26" fillId="0" borderId="0" xfId="65" applyFont="1" applyAlignment="1" applyProtection="1">
      <alignment horizontal="left" indent="5"/>
      <protection locked="0"/>
    </xf>
    <xf numFmtId="0" fontId="25" fillId="0" borderId="0" xfId="52" applyFont="1" applyAlignment="1">
      <alignment horizontal="left" indent="1"/>
    </xf>
    <xf numFmtId="0" fontId="25" fillId="0" borderId="0" xfId="65" applyFont="1" applyAlignment="1">
      <alignment horizontal="left"/>
    </xf>
    <xf numFmtId="0" fontId="30" fillId="0" borderId="0" xfId="0" applyFont="1" applyAlignment="1">
      <alignment horizontal="right" vertical="center"/>
    </xf>
    <xf numFmtId="0" fontId="30" fillId="0" borderId="0" xfId="0" applyFont="1" applyAlignment="1">
      <alignment horizontal="right" vertical="center" wrapText="1"/>
    </xf>
    <xf numFmtId="0" fontId="30" fillId="0" borderId="0" xfId="0" applyFont="1" applyAlignment="1">
      <alignment horizontal="center"/>
    </xf>
    <xf numFmtId="37" fontId="27" fillId="0" borderId="0" xfId="0" applyNumberFormat="1" applyFont="1" applyAlignment="1">
      <alignment horizontal="right" vertical="center" indent="1"/>
    </xf>
    <xf numFmtId="1" fontId="30" fillId="0" borderId="0" xfId="0" applyNumberFormat="1" applyFont="1" applyAlignment="1">
      <alignment horizontal="right"/>
    </xf>
    <xf numFmtId="0" fontId="33" fillId="0" borderId="0" xfId="0" applyFont="1" applyAlignment="1">
      <alignment vertical="center" wrapText="1"/>
    </xf>
    <xf numFmtId="39" fontId="25" fillId="0" borderId="15" xfId="45" applyNumberFormat="1" applyFont="1" applyFill="1" applyBorder="1" applyAlignment="1" applyProtection="1">
      <alignment horizontal="center" vertical="center"/>
    </xf>
    <xf numFmtId="0" fontId="33" fillId="0" borderId="16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left" vertical="center"/>
    </xf>
    <xf numFmtId="0" fontId="30" fillId="0" borderId="20" xfId="0" applyFont="1" applyBorder="1" applyAlignment="1">
      <alignment horizontal="left" vertical="center"/>
    </xf>
    <xf numFmtId="0" fontId="30" fillId="0" borderId="22" xfId="0" applyFont="1" applyBorder="1" applyAlignment="1">
      <alignment horizontal="left" vertical="center"/>
    </xf>
    <xf numFmtId="0" fontId="30" fillId="0" borderId="17" xfId="0" applyFont="1" applyBorder="1" applyAlignment="1">
      <alignment horizontal="right" vertical="center"/>
    </xf>
    <xf numFmtId="0" fontId="30" fillId="0" borderId="19" xfId="0" applyFont="1" applyBorder="1" applyAlignment="1">
      <alignment horizontal="right" vertical="center"/>
    </xf>
    <xf numFmtId="0" fontId="30" fillId="0" borderId="21" xfId="0" applyFont="1" applyBorder="1" applyAlignment="1">
      <alignment horizontal="right" vertical="center"/>
    </xf>
    <xf numFmtId="0" fontId="30" fillId="0" borderId="0" xfId="0" applyFont="1" applyAlignment="1">
      <alignment horizontal="right"/>
    </xf>
    <xf numFmtId="0" fontId="24" fillId="0" borderId="0" xfId="65"/>
    <xf numFmtId="0" fontId="30" fillId="0" borderId="0" xfId="0" applyFont="1" applyAlignment="1">
      <alignment horizontal="left" vertical="center" wrapText="1" indent="3"/>
    </xf>
    <xf numFmtId="0" fontId="33" fillId="0" borderId="0" xfId="0" applyFont="1" applyAlignment="1">
      <alignment horizontal="left" vertical="center" indent="1"/>
    </xf>
    <xf numFmtId="49" fontId="34" fillId="0" borderId="0" xfId="65" applyNumberFormat="1" applyFont="1" applyAlignment="1">
      <alignment horizontal="left" indent="1"/>
    </xf>
    <xf numFmtId="0" fontId="30" fillId="0" borderId="0" xfId="0" applyFont="1" applyAlignment="1">
      <alignment horizontal="left" vertical="center" wrapText="1"/>
    </xf>
    <xf numFmtId="164" fontId="26" fillId="0" borderId="0" xfId="0" applyNumberFormat="1" applyFont="1" applyAlignment="1">
      <alignment horizontal="center" vertical="center" wrapText="1"/>
    </xf>
    <xf numFmtId="1" fontId="31" fillId="0" borderId="0" xfId="0" applyNumberFormat="1" applyFont="1" applyAlignment="1">
      <alignment vertical="center" wrapText="1"/>
    </xf>
    <xf numFmtId="1" fontId="28" fillId="0" borderId="0" xfId="0" applyNumberFormat="1" applyFont="1" applyAlignment="1">
      <alignment wrapText="1"/>
    </xf>
    <xf numFmtId="0" fontId="33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 indent="1"/>
    </xf>
    <xf numFmtId="0" fontId="38" fillId="0" borderId="1" xfId="0" applyFont="1" applyBorder="1" applyAlignment="1">
      <alignment horizontal="center" vertical="center"/>
    </xf>
    <xf numFmtId="0" fontId="38" fillId="0" borderId="40" xfId="0" applyFont="1" applyBorder="1" applyAlignment="1">
      <alignment horizontal="center" vertical="center"/>
    </xf>
    <xf numFmtId="0" fontId="43" fillId="35" borderId="45" xfId="0" applyFont="1" applyFill="1" applyBorder="1" applyAlignment="1">
      <alignment horizontal="center" vertical="center" wrapText="1"/>
    </xf>
    <xf numFmtId="0" fontId="44" fillId="35" borderId="1" xfId="0" applyFont="1" applyFill="1" applyBorder="1" applyAlignment="1">
      <alignment horizontal="center" vertical="center" wrapText="1"/>
    </xf>
    <xf numFmtId="1" fontId="44" fillId="35" borderId="1" xfId="0" applyNumberFormat="1" applyFont="1" applyFill="1" applyBorder="1" applyAlignment="1">
      <alignment horizontal="center" vertical="center" wrapText="1"/>
    </xf>
    <xf numFmtId="10" fontId="43" fillId="35" borderId="1" xfId="0" applyNumberFormat="1" applyFont="1" applyFill="1" applyBorder="1" applyAlignment="1">
      <alignment horizontal="center" vertical="center" wrapText="1"/>
    </xf>
    <xf numFmtId="10" fontId="43" fillId="35" borderId="40" xfId="0" applyNumberFormat="1" applyFont="1" applyFill="1" applyBorder="1" applyAlignment="1">
      <alignment horizontal="center" vertical="center" wrapText="1"/>
    </xf>
    <xf numFmtId="1" fontId="48" fillId="0" borderId="47" xfId="0" applyNumberFormat="1" applyFont="1" applyBorder="1" applyAlignment="1">
      <alignment vertical="center" wrapText="1"/>
    </xf>
    <xf numFmtId="1" fontId="48" fillId="0" borderId="49" xfId="0" applyNumberFormat="1" applyFont="1" applyBorder="1" applyAlignment="1">
      <alignment vertical="center" wrapText="1"/>
    </xf>
    <xf numFmtId="0" fontId="49" fillId="0" borderId="35" xfId="0" applyFont="1" applyBorder="1" applyAlignment="1">
      <alignment horizontal="left" vertical="center" wrapText="1"/>
    </xf>
    <xf numFmtId="1" fontId="38" fillId="0" borderId="36" xfId="0" applyNumberFormat="1" applyFont="1" applyBorder="1" applyAlignment="1">
      <alignment horizontal="center" vertical="center"/>
    </xf>
    <xf numFmtId="164" fontId="49" fillId="0" borderId="36" xfId="0" applyNumberFormat="1" applyFont="1" applyBorder="1" applyAlignment="1">
      <alignment horizontal="center" vertical="center" wrapText="1"/>
    </xf>
    <xf numFmtId="0" fontId="42" fillId="0" borderId="15" xfId="0" applyFont="1" applyBorder="1" applyAlignment="1">
      <alignment horizontal="right" vertical="center"/>
    </xf>
    <xf numFmtId="0" fontId="42" fillId="0" borderId="28" xfId="0" applyFont="1" applyBorder="1" applyAlignment="1">
      <alignment horizontal="right" vertical="center"/>
    </xf>
    <xf numFmtId="0" fontId="42" fillId="0" borderId="30" xfId="0" applyFont="1" applyBorder="1" applyAlignment="1">
      <alignment horizontal="right" vertical="center" wrapText="1"/>
    </xf>
    <xf numFmtId="0" fontId="53" fillId="33" borderId="1" xfId="0" applyFont="1" applyFill="1" applyBorder="1" applyAlignment="1">
      <alignment horizontal="left" vertical="center"/>
    </xf>
    <xf numFmtId="1" fontId="54" fillId="33" borderId="1" xfId="0" applyNumberFormat="1" applyFont="1" applyFill="1" applyBorder="1" applyAlignment="1">
      <alignment horizontal="center" vertical="center"/>
    </xf>
    <xf numFmtId="164" fontId="54" fillId="33" borderId="1" xfId="0" applyNumberFormat="1" applyFont="1" applyFill="1" applyBorder="1" applyAlignment="1">
      <alignment horizontal="center" vertical="center" wrapText="1"/>
    </xf>
    <xf numFmtId="44" fontId="18" fillId="33" borderId="1" xfId="45" applyFont="1" applyFill="1" applyBorder="1" applyAlignment="1" applyProtection="1">
      <alignment horizontal="right" vertical="center" wrapText="1"/>
    </xf>
    <xf numFmtId="44" fontId="18" fillId="33" borderId="40" xfId="45" applyFont="1" applyFill="1" applyBorder="1" applyAlignment="1" applyProtection="1">
      <alignment vertical="center" wrapText="1"/>
    </xf>
    <xf numFmtId="0" fontId="38" fillId="33" borderId="1" xfId="0" applyFont="1" applyFill="1" applyBorder="1" applyAlignment="1">
      <alignment horizontal="left" vertical="center" wrapText="1"/>
    </xf>
    <xf numFmtId="44" fontId="55" fillId="33" borderId="1" xfId="45" applyFont="1" applyFill="1" applyBorder="1" applyAlignment="1" applyProtection="1">
      <alignment horizontal="right" vertical="center" wrapText="1"/>
    </xf>
    <xf numFmtId="44" fontId="55" fillId="33" borderId="40" xfId="45" applyFont="1" applyFill="1" applyBorder="1" applyAlignment="1" applyProtection="1">
      <alignment vertical="center" wrapText="1"/>
    </xf>
    <xf numFmtId="166" fontId="45" fillId="33" borderId="1" xfId="0" applyNumberFormat="1" applyFont="1" applyFill="1" applyBorder="1" applyAlignment="1">
      <alignment horizontal="right" vertical="center" wrapText="1"/>
    </xf>
    <xf numFmtId="166" fontId="45" fillId="33" borderId="40" xfId="0" applyNumberFormat="1" applyFont="1" applyFill="1" applyBorder="1" applyAlignment="1">
      <alignment vertical="center" wrapText="1"/>
    </xf>
    <xf numFmtId="167" fontId="50" fillId="0" borderId="41" xfId="0" applyNumberFormat="1" applyFont="1" applyBorder="1" applyAlignment="1">
      <alignment vertical="center" wrapText="1"/>
    </xf>
    <xf numFmtId="164" fontId="46" fillId="33" borderId="1" xfId="0" applyNumberFormat="1" applyFont="1" applyFill="1" applyBorder="1" applyAlignment="1">
      <alignment horizontal="center" vertical="center" wrapText="1"/>
    </xf>
    <xf numFmtId="1" fontId="47" fillId="33" borderId="1" xfId="0" applyNumberFormat="1" applyFont="1" applyFill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1" fontId="38" fillId="0" borderId="1" xfId="0" applyNumberFormat="1" applyFont="1" applyBorder="1" applyAlignment="1">
      <alignment horizontal="center" vertical="center"/>
    </xf>
    <xf numFmtId="164" fontId="49" fillId="0" borderId="1" xfId="0" applyNumberFormat="1" applyFont="1" applyBorder="1" applyAlignment="1">
      <alignment horizontal="center" vertical="center" wrapText="1"/>
    </xf>
    <xf numFmtId="44" fontId="38" fillId="0" borderId="1" xfId="45" applyFont="1" applyFill="1" applyBorder="1" applyAlignment="1" applyProtection="1">
      <alignment horizontal="center" vertical="center"/>
      <protection locked="0"/>
    </xf>
    <xf numFmtId="44" fontId="38" fillId="0" borderId="40" xfId="45" applyFont="1" applyFill="1" applyBorder="1" applyAlignment="1" applyProtection="1">
      <alignment horizontal="center" vertical="center"/>
    </xf>
    <xf numFmtId="44" fontId="47" fillId="0" borderId="1" xfId="45" applyFont="1" applyFill="1" applyBorder="1" applyAlignment="1" applyProtection="1">
      <alignment horizontal="center" vertical="center"/>
      <protection locked="0"/>
    </xf>
    <xf numFmtId="44" fontId="47" fillId="0" borderId="40" xfId="45" applyFont="1" applyFill="1" applyBorder="1" applyAlignment="1" applyProtection="1">
      <alignment horizontal="center" vertical="center"/>
    </xf>
    <xf numFmtId="0" fontId="47" fillId="0" borderId="46" xfId="0" applyFont="1" applyBorder="1" applyAlignment="1">
      <alignment horizontal="center"/>
    </xf>
    <xf numFmtId="44" fontId="38" fillId="34" borderId="1" xfId="45" applyFont="1" applyFill="1" applyBorder="1" applyAlignment="1" applyProtection="1">
      <alignment vertical="center"/>
    </xf>
    <xf numFmtId="44" fontId="38" fillId="34" borderId="40" xfId="45" applyFont="1" applyFill="1" applyBorder="1" applyAlignment="1" applyProtection="1">
      <alignment vertical="center"/>
    </xf>
    <xf numFmtId="44" fontId="38" fillId="0" borderId="1" xfId="77" applyNumberFormat="1" applyFont="1" applyFill="1" applyBorder="1" applyAlignment="1" applyProtection="1">
      <alignment vertical="center"/>
    </xf>
    <xf numFmtId="44" fontId="38" fillId="0" borderId="40" xfId="77" applyNumberFormat="1" applyFont="1" applyFill="1" applyBorder="1" applyAlignment="1" applyProtection="1">
      <alignment vertical="center"/>
    </xf>
    <xf numFmtId="0" fontId="38" fillId="0" borderId="42" xfId="0" applyFont="1" applyBorder="1" applyAlignment="1">
      <alignment horizontal="center" vertical="center"/>
    </xf>
    <xf numFmtId="0" fontId="38" fillId="0" borderId="45" xfId="0" applyFont="1" applyBorder="1" applyAlignment="1">
      <alignment horizontal="center" vertical="center" wrapText="1"/>
    </xf>
    <xf numFmtId="0" fontId="43" fillId="0" borderId="38" xfId="0" applyFont="1" applyBorder="1" applyAlignment="1">
      <alignment horizontal="center" vertical="center"/>
    </xf>
    <xf numFmtId="0" fontId="43" fillId="0" borderId="39" xfId="0" applyFont="1" applyBorder="1" applyAlignment="1">
      <alignment horizontal="center" vertical="center"/>
    </xf>
    <xf numFmtId="44" fontId="28" fillId="0" borderId="1" xfId="45" applyFont="1" applyFill="1" applyBorder="1" applyAlignment="1" applyProtection="1">
      <alignment horizontal="right" vertical="center" wrapText="1"/>
    </xf>
    <xf numFmtId="0" fontId="57" fillId="0" borderId="1" xfId="0" applyFont="1" applyBorder="1" applyAlignment="1">
      <alignment horizontal="left" vertical="center" indent="1"/>
    </xf>
    <xf numFmtId="1" fontId="60" fillId="0" borderId="1" xfId="0" applyNumberFormat="1" applyFont="1" applyBorder="1" applyAlignment="1">
      <alignment horizontal="center" vertical="center"/>
    </xf>
    <xf numFmtId="164" fontId="60" fillId="0" borderId="1" xfId="0" applyNumberFormat="1" applyFont="1" applyBorder="1" applyAlignment="1">
      <alignment horizontal="center" vertical="center" wrapText="1"/>
    </xf>
    <xf numFmtId="1" fontId="59" fillId="0" borderId="1" xfId="0" applyNumberFormat="1" applyFont="1" applyBorder="1" applyAlignment="1">
      <alignment horizontal="center" vertical="center"/>
    </xf>
    <xf numFmtId="0" fontId="58" fillId="0" borderId="1" xfId="0" applyFont="1" applyBorder="1" applyAlignment="1">
      <alignment horizontal="left" vertical="center" wrapText="1" indent="1"/>
    </xf>
    <xf numFmtId="0" fontId="43" fillId="33" borderId="45" xfId="0" applyFont="1" applyFill="1" applyBorder="1" applyAlignment="1">
      <alignment horizontal="center" vertical="center" wrapText="1"/>
    </xf>
    <xf numFmtId="0" fontId="47" fillId="0" borderId="45" xfId="0" applyFont="1" applyBorder="1" applyAlignment="1">
      <alignment horizontal="center" vertical="center" wrapText="1"/>
    </xf>
    <xf numFmtId="0" fontId="47" fillId="33" borderId="45" xfId="0" applyFont="1" applyFill="1" applyBorder="1" applyAlignment="1">
      <alignment horizontal="center" vertical="center" wrapText="1"/>
    </xf>
    <xf numFmtId="0" fontId="47" fillId="0" borderId="56" xfId="0" applyFont="1" applyBorder="1" applyAlignment="1">
      <alignment horizontal="center" vertical="center" wrapText="1"/>
    </xf>
    <xf numFmtId="0" fontId="56" fillId="0" borderId="57" xfId="0" applyFont="1" applyBorder="1" applyAlignment="1">
      <alignment horizontal="left" vertical="center" indent="1"/>
    </xf>
    <xf numFmtId="1" fontId="47" fillId="0" borderId="57" xfId="0" applyNumberFormat="1" applyFont="1" applyBorder="1" applyAlignment="1">
      <alignment horizontal="center" vertical="center"/>
    </xf>
    <xf numFmtId="164" fontId="46" fillId="0" borderId="57" xfId="0" applyNumberFormat="1" applyFont="1" applyBorder="1" applyAlignment="1">
      <alignment horizontal="center" vertical="center" wrapText="1"/>
    </xf>
    <xf numFmtId="44" fontId="45" fillId="0" borderId="57" xfId="45" applyFont="1" applyFill="1" applyBorder="1" applyAlignment="1" applyProtection="1">
      <alignment horizontal="right" vertical="center" wrapText="1"/>
    </xf>
    <xf numFmtId="0" fontId="20" fillId="0" borderId="1" xfId="0" applyFont="1" applyBorder="1" applyAlignment="1">
      <alignment horizontal="left" vertical="center" indent="1"/>
    </xf>
    <xf numFmtId="0" fontId="20" fillId="0" borderId="1" xfId="0" applyFont="1" applyBorder="1" applyAlignment="1">
      <alignment horizontal="left" vertical="center" wrapText="1" indent="1"/>
    </xf>
    <xf numFmtId="1" fontId="45" fillId="33" borderId="1" xfId="0" applyNumberFormat="1" applyFont="1" applyFill="1" applyBorder="1" applyAlignment="1">
      <alignment horizontal="center" vertical="center"/>
    </xf>
    <xf numFmtId="164" fontId="45" fillId="33" borderId="1" xfId="0" applyNumberFormat="1" applyFont="1" applyFill="1" applyBorder="1" applyAlignment="1">
      <alignment horizontal="center" vertical="center" wrapText="1"/>
    </xf>
    <xf numFmtId="0" fontId="57" fillId="0" borderId="1" xfId="0" applyFont="1" applyBorder="1" applyAlignment="1">
      <alignment horizontal="left" vertical="center" wrapText="1" indent="1"/>
    </xf>
    <xf numFmtId="0" fontId="43" fillId="0" borderId="1" xfId="0" applyFont="1" applyBorder="1" applyAlignment="1">
      <alignment horizontal="center" vertical="center"/>
    </xf>
    <xf numFmtId="0" fontId="38" fillId="35" borderId="58" xfId="0" applyFont="1" applyFill="1" applyBorder="1" applyAlignment="1">
      <alignment horizontal="center" vertical="center" wrapText="1"/>
    </xf>
    <xf numFmtId="1" fontId="49" fillId="35" borderId="58" xfId="0" applyNumberFormat="1" applyFont="1" applyFill="1" applyBorder="1" applyAlignment="1">
      <alignment horizontal="center" vertical="center" wrapText="1"/>
    </xf>
    <xf numFmtId="44" fontId="55" fillId="0" borderId="40" xfId="45" applyFont="1" applyFill="1" applyBorder="1" applyAlignment="1" applyProtection="1">
      <alignment vertical="center" wrapText="1"/>
    </xf>
    <xf numFmtId="44" fontId="55" fillId="0" borderId="59" xfId="45" applyFont="1" applyFill="1" applyBorder="1" applyAlignment="1" applyProtection="1">
      <alignment vertical="center" wrapText="1"/>
    </xf>
    <xf numFmtId="0" fontId="49" fillId="35" borderId="34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indent="1"/>
    </xf>
    <xf numFmtId="0" fontId="22" fillId="0" borderId="0" xfId="0" applyFont="1" applyAlignment="1">
      <alignment horizontal="center" vertical="center"/>
    </xf>
    <xf numFmtId="0" fontId="38" fillId="0" borderId="46" xfId="0" applyFont="1" applyBorder="1" applyAlignment="1">
      <alignment horizontal="center" vertical="center" wrapText="1"/>
    </xf>
    <xf numFmtId="0" fontId="38" fillId="0" borderId="53" xfId="0" applyFont="1" applyBorder="1" applyAlignment="1">
      <alignment horizontal="center" vertical="center" wrapText="1"/>
    </xf>
    <xf numFmtId="1" fontId="49" fillId="0" borderId="50" xfId="0" applyNumberFormat="1" applyFont="1" applyBorder="1" applyAlignment="1">
      <alignment horizontal="left" vertical="center"/>
    </xf>
    <xf numFmtId="1" fontId="49" fillId="0" borderId="51" xfId="0" applyNumberFormat="1" applyFont="1" applyBorder="1" applyAlignment="1">
      <alignment horizontal="left" vertical="center"/>
    </xf>
    <xf numFmtId="1" fontId="49" fillId="0" borderId="52" xfId="0" applyNumberFormat="1" applyFont="1" applyBorder="1" applyAlignment="1">
      <alignment horizontal="left" vertical="center"/>
    </xf>
    <xf numFmtId="0" fontId="38" fillId="0" borderId="43" xfId="0" applyFont="1" applyBorder="1" applyAlignment="1">
      <alignment horizontal="center" vertical="center" wrapText="1"/>
    </xf>
    <xf numFmtId="0" fontId="38" fillId="0" borderId="44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40" xfId="0" applyFont="1" applyBorder="1" applyAlignment="1">
      <alignment horizontal="center" vertical="center"/>
    </xf>
    <xf numFmtId="1" fontId="49" fillId="34" borderId="35" xfId="0" applyNumberFormat="1" applyFont="1" applyFill="1" applyBorder="1" applyAlignment="1">
      <alignment horizontal="left" vertical="center"/>
    </xf>
    <xf numFmtId="0" fontId="38" fillId="34" borderId="36" xfId="0" applyFont="1" applyFill="1" applyBorder="1" applyAlignment="1">
      <alignment horizontal="left" vertical="center"/>
    </xf>
    <xf numFmtId="0" fontId="38" fillId="34" borderId="48" xfId="0" applyFont="1" applyFill="1" applyBorder="1" applyAlignment="1">
      <alignment horizontal="left" vertical="center"/>
    </xf>
    <xf numFmtId="1" fontId="49" fillId="0" borderId="35" xfId="0" applyNumberFormat="1" applyFont="1" applyBorder="1" applyAlignment="1">
      <alignment horizontal="left" vertical="center"/>
    </xf>
    <xf numFmtId="1" fontId="49" fillId="0" borderId="36" xfId="0" applyNumberFormat="1" applyFont="1" applyBorder="1" applyAlignment="1">
      <alignment horizontal="left" vertical="center"/>
    </xf>
    <xf numFmtId="1" fontId="49" fillId="0" borderId="48" xfId="0" applyNumberFormat="1" applyFont="1" applyBorder="1" applyAlignment="1">
      <alignment horizontal="left" vertical="center"/>
    </xf>
    <xf numFmtId="1" fontId="49" fillId="34" borderId="36" xfId="0" applyNumberFormat="1" applyFont="1" applyFill="1" applyBorder="1" applyAlignment="1">
      <alignment horizontal="left" vertical="center"/>
    </xf>
    <xf numFmtId="0" fontId="37" fillId="0" borderId="43" xfId="0" applyFont="1" applyBorder="1" applyAlignment="1">
      <alignment horizontal="left" vertical="center"/>
    </xf>
    <xf numFmtId="0" fontId="41" fillId="0" borderId="1" xfId="0" applyFont="1" applyBorder="1" applyAlignment="1" applyProtection="1">
      <alignment horizontal="left" vertical="center"/>
      <protection locked="0"/>
    </xf>
    <xf numFmtId="0" fontId="61" fillId="0" borderId="17" xfId="0" applyFont="1" applyBorder="1" applyAlignment="1">
      <alignment horizontal="center" vertical="center" wrapText="1"/>
    </xf>
    <xf numFmtId="0" fontId="61" fillId="0" borderId="12" xfId="0" applyFont="1" applyBorder="1" applyAlignment="1">
      <alignment horizontal="center" vertical="center" wrapText="1"/>
    </xf>
    <xf numFmtId="0" fontId="61" fillId="0" borderId="18" xfId="0" applyFont="1" applyBorder="1" applyAlignment="1">
      <alignment horizontal="center" vertical="center" wrapText="1"/>
    </xf>
    <xf numFmtId="0" fontId="61" fillId="0" borderId="21" xfId="0" applyFont="1" applyBorder="1" applyAlignment="1">
      <alignment horizontal="center" vertical="center" wrapText="1"/>
    </xf>
    <xf numFmtId="0" fontId="61" fillId="0" borderId="11" xfId="0" applyFont="1" applyBorder="1" applyAlignment="1">
      <alignment horizontal="center" vertical="center" wrapText="1"/>
    </xf>
    <xf numFmtId="0" fontId="61" fillId="0" borderId="22" xfId="0" applyFont="1" applyBorder="1" applyAlignment="1">
      <alignment horizontal="center" vertical="center" wrapText="1"/>
    </xf>
    <xf numFmtId="0" fontId="47" fillId="0" borderId="17" xfId="0" applyFont="1" applyBorder="1" applyAlignment="1">
      <alignment horizontal="center" vertical="center" wrapText="1"/>
    </xf>
    <xf numFmtId="0" fontId="47" fillId="0" borderId="37" xfId="0" applyFont="1" applyBorder="1" applyAlignment="1">
      <alignment horizontal="center" vertical="center" wrapText="1"/>
    </xf>
    <xf numFmtId="0" fontId="47" fillId="0" borderId="21" xfId="0" applyFont="1" applyBorder="1" applyAlignment="1">
      <alignment horizontal="center" vertical="center" wrapText="1"/>
    </xf>
    <xf numFmtId="0" fontId="47" fillId="0" borderId="54" xfId="0" applyFont="1" applyBorder="1" applyAlignment="1">
      <alignment horizontal="center" vertical="center" wrapText="1"/>
    </xf>
    <xf numFmtId="0" fontId="51" fillId="0" borderId="25" xfId="0" applyFont="1" applyBorder="1" applyAlignment="1">
      <alignment horizontal="center" vertical="center" wrapText="1"/>
    </xf>
    <xf numFmtId="0" fontId="51" fillId="0" borderId="29" xfId="0" applyFont="1" applyBorder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1" fillId="0" borderId="20" xfId="0" applyFont="1" applyBorder="1" applyAlignment="1">
      <alignment horizontal="center" vertical="center" wrapText="1"/>
    </xf>
    <xf numFmtId="0" fontId="51" fillId="0" borderId="24" xfId="0" applyFont="1" applyBorder="1" applyAlignment="1">
      <alignment horizontal="center" vertical="center" wrapText="1"/>
    </xf>
    <xf numFmtId="0" fontId="51" fillId="0" borderId="31" xfId="0" applyFont="1" applyBorder="1" applyAlignment="1">
      <alignment horizontal="center" vertical="center" wrapText="1"/>
    </xf>
    <xf numFmtId="0" fontId="43" fillId="0" borderId="23" xfId="0" applyFont="1" applyBorder="1" applyAlignment="1">
      <alignment horizontal="center" vertical="center" wrapText="1"/>
    </xf>
    <xf numFmtId="0" fontId="43" fillId="0" borderId="33" xfId="0" applyFont="1" applyBorder="1" applyAlignment="1">
      <alignment horizontal="center" vertical="center" wrapText="1"/>
    </xf>
    <xf numFmtId="0" fontId="38" fillId="0" borderId="33" xfId="0" applyFont="1" applyBorder="1" applyAlignment="1">
      <alignment horizontal="center" vertical="center" wrapText="1"/>
    </xf>
    <xf numFmtId="0" fontId="38" fillId="0" borderId="32" xfId="0" applyFont="1" applyBorder="1" applyAlignment="1">
      <alignment horizontal="center" vertical="center" wrapText="1"/>
    </xf>
    <xf numFmtId="0" fontId="39" fillId="0" borderId="0" xfId="0" applyFont="1" applyAlignment="1">
      <alignment horizontal="right" vertical="center"/>
    </xf>
    <xf numFmtId="0" fontId="39" fillId="0" borderId="55" xfId="0" applyFont="1" applyBorder="1" applyAlignment="1">
      <alignment horizontal="right" vertical="center"/>
    </xf>
    <xf numFmtId="0" fontId="43" fillId="0" borderId="26" xfId="0" applyFont="1" applyBorder="1" applyAlignment="1">
      <alignment horizontal="center" vertical="center"/>
    </xf>
    <xf numFmtId="0" fontId="43" fillId="0" borderId="29" xfId="0" applyFont="1" applyBorder="1" applyAlignment="1">
      <alignment horizontal="center" vertical="center"/>
    </xf>
    <xf numFmtId="0" fontId="43" fillId="0" borderId="19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27" xfId="0" applyFont="1" applyBorder="1" applyAlignment="1">
      <alignment horizontal="center" vertical="center"/>
    </xf>
    <xf numFmtId="0" fontId="43" fillId="0" borderId="31" xfId="0" applyFont="1" applyBorder="1" applyAlignment="1">
      <alignment horizontal="center" vertical="center"/>
    </xf>
  </cellXfs>
  <cellStyles count="78">
    <cellStyle name="20% - Accent1" xfId="19" builtinId="30" customBuiltin="1"/>
    <cellStyle name="20% - Accent1 2" xfId="54" xr:uid="{00000000-0005-0000-0000-000001000000}"/>
    <cellStyle name="20% - Accent2" xfId="23" builtinId="34" customBuiltin="1"/>
    <cellStyle name="20% - Accent3" xfId="27" builtinId="38" customBuiltin="1"/>
    <cellStyle name="20% - Accent3 2" xfId="55" xr:uid="{00000000-0005-0000-0000-000004000000}"/>
    <cellStyle name="20% - Accent4" xfId="31" builtinId="42" customBuiltin="1"/>
    <cellStyle name="20% - Accent4 2" xfId="56" xr:uid="{00000000-0005-0000-0000-000006000000}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 2" xfId="50" xr:uid="{00000000-0005-0000-0000-00001E000000}"/>
    <cellStyle name="Comma 2 2" xfId="57" xr:uid="{00000000-0005-0000-0000-00001F000000}"/>
    <cellStyle name="Comma 3" xfId="58" xr:uid="{00000000-0005-0000-0000-000020000000}"/>
    <cellStyle name="Comma 4" xfId="59" xr:uid="{00000000-0005-0000-0000-000021000000}"/>
    <cellStyle name="Comma 5" xfId="74" xr:uid="{00000000-0005-0000-0000-000022000000}"/>
    <cellStyle name="Comma 6" xfId="77" xr:uid="{00000000-0005-0000-0000-000023000000}"/>
    <cellStyle name="Currency" xfId="45" builtinId="4"/>
    <cellStyle name="Currency 2" xfId="51" xr:uid="{00000000-0005-0000-0000-000025000000}"/>
    <cellStyle name="Currency 2 2" xfId="60" xr:uid="{00000000-0005-0000-0000-000026000000}"/>
    <cellStyle name="Currency 2 2 2" xfId="61" xr:uid="{00000000-0005-0000-0000-000027000000}"/>
    <cellStyle name="Currency 2 3" xfId="62" xr:uid="{00000000-0005-0000-0000-000028000000}"/>
    <cellStyle name="Currency 3" xfId="63" xr:uid="{00000000-0005-0000-0000-000029000000}"/>
    <cellStyle name="Currency 3 2" xfId="72" xr:uid="{00000000-0005-0000-0000-00002A000000}"/>
    <cellStyle name="Currency 4" xfId="64" xr:uid="{00000000-0005-0000-0000-00002B000000}"/>
    <cellStyle name="Currency 5" xfId="47" xr:uid="{00000000-0005-0000-0000-00002C000000}"/>
    <cellStyle name="Currency 6" xfId="75" xr:uid="{00000000-0005-0000-0000-00002D000000}"/>
    <cellStyle name="Euro" xfId="53" xr:uid="{00000000-0005-0000-0000-00002E000000}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1" xr:uid="{00000000-0005-0000-0000-000039000000}"/>
    <cellStyle name="Normal 2 2" xfId="65" xr:uid="{00000000-0005-0000-0000-00003A000000}"/>
    <cellStyle name="Normal 2 2 2" xfId="66" xr:uid="{00000000-0005-0000-0000-00003B000000}"/>
    <cellStyle name="Normal 2 2 2 2" xfId="67" xr:uid="{00000000-0005-0000-0000-00003C000000}"/>
    <cellStyle name="Normal 2 2 3" xfId="68" xr:uid="{00000000-0005-0000-0000-00003D000000}"/>
    <cellStyle name="Normal 2 3" xfId="69" xr:uid="{00000000-0005-0000-0000-00003E000000}"/>
    <cellStyle name="Normal 2 4" xfId="48" xr:uid="{00000000-0005-0000-0000-00003F000000}"/>
    <cellStyle name="Normal 3" xfId="42" xr:uid="{00000000-0005-0000-0000-000040000000}"/>
    <cellStyle name="Normal 3 2" xfId="52" xr:uid="{00000000-0005-0000-0000-000041000000}"/>
    <cellStyle name="Normal 4" xfId="70" xr:uid="{00000000-0005-0000-0000-000042000000}"/>
    <cellStyle name="Normal 5" xfId="46" xr:uid="{00000000-0005-0000-0000-000043000000}"/>
    <cellStyle name="Normal 6" xfId="73" xr:uid="{00000000-0005-0000-0000-000044000000}"/>
    <cellStyle name="Note 2" xfId="43" xr:uid="{00000000-0005-0000-0000-000045000000}"/>
    <cellStyle name="Output" xfId="11" builtinId="21" customBuiltin="1"/>
    <cellStyle name="Percent 2" xfId="49" xr:uid="{00000000-0005-0000-0000-000047000000}"/>
    <cellStyle name="Percent 2 2" xfId="71" xr:uid="{00000000-0005-0000-0000-000048000000}"/>
    <cellStyle name="Percent 3" xfId="76" xr:uid="{00000000-0005-0000-0000-000049000000}"/>
    <cellStyle name="Style 1" xfId="44" xr:uid="{00000000-0005-0000-0000-00004A000000}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</xdr:colOff>
          <xdr:row>1</xdr:row>
          <xdr:rowOff>28575</xdr:rowOff>
        </xdr:from>
        <xdr:to>
          <xdr:col>6</xdr:col>
          <xdr:colOff>685800</xdr:colOff>
          <xdr:row>1</xdr:row>
          <xdr:rowOff>381000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MS Sans Serif"/>
                </a:rPr>
                <a:t>Filter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</xdr:colOff>
          <xdr:row>2</xdr:row>
          <xdr:rowOff>19050</xdr:rowOff>
        </xdr:from>
        <xdr:to>
          <xdr:col>6</xdr:col>
          <xdr:colOff>685800</xdr:colOff>
          <xdr:row>2</xdr:row>
          <xdr:rowOff>371475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MS Sans Serif"/>
                </a:rPr>
                <a:t>Show all</a:t>
              </a:r>
            </a:p>
          </xdr:txBody>
        </xdr:sp>
        <xdr:clientData fPrintsWithSheet="0"/>
      </xdr:twoCellAnchor>
    </mc:Choice>
    <mc:Fallback/>
  </mc:AlternateContent>
  <xdr:oneCellAnchor>
    <xdr:from>
      <xdr:col>3</xdr:col>
      <xdr:colOff>1244600</xdr:colOff>
      <xdr:row>430</xdr:row>
      <xdr:rowOff>330200</xdr:rowOff>
    </xdr:from>
    <xdr:ext cx="4170694" cy="37414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21274200">
          <a:off x="3416300" y="84963000"/>
          <a:ext cx="4170694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>
              <a:solidFill>
                <a:srgbClr val="FF0000"/>
              </a:solidFill>
            </a:rPr>
            <a:t>Is supervisor billable or part of the</a:t>
          </a:r>
          <a:r>
            <a:rPr lang="en-US" sz="1800" baseline="0">
              <a:solidFill>
                <a:srgbClr val="FF0000"/>
              </a:solidFill>
            </a:rPr>
            <a:t> PO T&amp;C</a:t>
          </a:r>
          <a:endParaRPr lang="en-US" sz="1800">
            <a:solidFill>
              <a:srgbClr val="FF0000"/>
            </a:solidFill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</xdr:colOff>
          <xdr:row>420</xdr:row>
          <xdr:rowOff>28575</xdr:rowOff>
        </xdr:from>
        <xdr:to>
          <xdr:col>6</xdr:col>
          <xdr:colOff>685800</xdr:colOff>
          <xdr:row>420</xdr:row>
          <xdr:rowOff>381000</xdr:rowOff>
        </xdr:to>
        <xdr:sp macro="" textlink="">
          <xdr:nvSpPr>
            <xdr:cNvPr id="2051" name="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MS Sans Serif"/>
                </a:rPr>
                <a:t>Filter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</xdr:colOff>
          <xdr:row>421</xdr:row>
          <xdr:rowOff>19050</xdr:rowOff>
        </xdr:from>
        <xdr:to>
          <xdr:col>6</xdr:col>
          <xdr:colOff>685800</xdr:colOff>
          <xdr:row>421</xdr:row>
          <xdr:rowOff>371475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MS Sans Serif"/>
                </a:rPr>
                <a:t>Show all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outlinePr summaryBelow="0" summaryRight="0"/>
    <pageSetUpPr fitToPage="1"/>
  </sheetPr>
  <dimension ref="A1:O450"/>
  <sheetViews>
    <sheetView view="pageBreakPreview" zoomScale="75" zoomScaleNormal="80" zoomScaleSheetLayoutView="75" workbookViewId="0">
      <pane ySplit="4" topLeftCell="A436" activePane="bottomLeft" state="frozen"/>
      <selection pane="bottomLeft" activeCell="D434" sqref="D434"/>
    </sheetView>
  </sheetViews>
  <sheetFormatPr defaultColWidth="11.42578125" defaultRowHeight="14.25" x14ac:dyDescent="0.2"/>
  <cols>
    <col min="1" max="1" width="2.42578125" style="37" bestFit="1" customWidth="1"/>
    <col min="2" max="2" width="13.7109375" style="9" bestFit="1" customWidth="1"/>
    <col min="3" max="3" width="16.28515625" style="9" customWidth="1"/>
    <col min="4" max="4" width="88" style="16" bestFit="1" customWidth="1"/>
    <col min="5" max="5" width="8.85546875" style="39" bestFit="1" customWidth="1"/>
    <col min="6" max="6" width="8.85546875" style="57" customWidth="1"/>
    <col min="7" max="7" width="15.5703125" style="17" customWidth="1"/>
    <col min="8" max="8" width="20.5703125" style="9" bestFit="1" customWidth="1"/>
    <col min="9" max="9" width="6.85546875" style="9" customWidth="1"/>
    <col min="10" max="10" width="14.42578125" style="9" bestFit="1" customWidth="1"/>
    <col min="11" max="11" width="7.28515625" style="49" customWidth="1"/>
    <col min="12" max="12" width="14.140625" style="9" customWidth="1"/>
    <col min="13" max="16384" width="11.42578125" style="9"/>
  </cols>
  <sheetData>
    <row r="1" spans="1:12" s="1" customFormat="1" ht="32.25" customHeight="1" x14ac:dyDescent="0.2">
      <c r="A1" s="13"/>
      <c r="B1" s="35" t="s">
        <v>78</v>
      </c>
      <c r="C1" s="129" t="s">
        <v>425</v>
      </c>
      <c r="D1" s="129"/>
      <c r="E1" s="129"/>
      <c r="F1" s="56"/>
      <c r="G1" s="131" t="s">
        <v>81</v>
      </c>
      <c r="H1" s="131"/>
      <c r="I1" s="46" t="s">
        <v>349</v>
      </c>
      <c r="J1" s="43" t="s">
        <v>333</v>
      </c>
      <c r="K1" s="46" t="s">
        <v>342</v>
      </c>
      <c r="L1" s="43" t="s">
        <v>340</v>
      </c>
    </row>
    <row r="2" spans="1:12" s="1" customFormat="1" ht="32.25" customHeight="1" thickBot="1" x14ac:dyDescent="0.25">
      <c r="A2" s="13"/>
      <c r="B2" s="36" t="s">
        <v>77</v>
      </c>
      <c r="C2" s="129"/>
      <c r="D2" s="129"/>
      <c r="E2" s="129"/>
      <c r="F2" s="56"/>
      <c r="G2" s="2"/>
      <c r="H2" s="3"/>
      <c r="I2" s="47" t="s">
        <v>343</v>
      </c>
      <c r="J2" s="44" t="s">
        <v>334</v>
      </c>
      <c r="K2" s="47" t="s">
        <v>344</v>
      </c>
      <c r="L2" s="44" t="s">
        <v>338</v>
      </c>
    </row>
    <row r="3" spans="1:12" s="1" customFormat="1" ht="32.25" customHeight="1" thickBot="1" x14ac:dyDescent="0.25">
      <c r="A3" s="13"/>
      <c r="B3" s="36" t="s">
        <v>79</v>
      </c>
      <c r="C3" s="130"/>
      <c r="D3" s="130"/>
      <c r="E3" s="130"/>
      <c r="F3" s="56"/>
      <c r="G3" s="2"/>
      <c r="H3" s="41">
        <f>SUBTOTAL(9,H4:H372)</f>
        <v>0</v>
      </c>
      <c r="I3" s="47" t="s">
        <v>345</v>
      </c>
      <c r="J3" s="44" t="s">
        <v>336</v>
      </c>
      <c r="K3" s="47" t="s">
        <v>346</v>
      </c>
      <c r="L3" s="44" t="s">
        <v>337</v>
      </c>
    </row>
    <row r="4" spans="1:12" ht="50.25" customHeight="1" thickBot="1" x14ac:dyDescent="0.25">
      <c r="B4" s="4" t="s">
        <v>75</v>
      </c>
      <c r="C4" s="5" t="s">
        <v>76</v>
      </c>
      <c r="D4" s="6" t="s">
        <v>332</v>
      </c>
      <c r="E4" s="7" t="s">
        <v>331</v>
      </c>
      <c r="F4" s="7" t="s">
        <v>80</v>
      </c>
      <c r="G4" s="8" t="s">
        <v>111</v>
      </c>
      <c r="H4" s="42" t="s">
        <v>112</v>
      </c>
      <c r="I4" s="48" t="s">
        <v>347</v>
      </c>
      <c r="J4" s="45" t="s">
        <v>335</v>
      </c>
      <c r="K4" s="48" t="s">
        <v>348</v>
      </c>
      <c r="L4" s="45" t="s">
        <v>339</v>
      </c>
    </row>
    <row r="5" spans="1:12" s="1" customFormat="1" ht="15.75" hidden="1" thickTop="1" x14ac:dyDescent="0.2">
      <c r="A5" s="13">
        <f>IF(SUM(E6:E65)&gt;0,1,0)</f>
        <v>1</v>
      </c>
      <c r="B5" s="10"/>
      <c r="C5" s="20"/>
      <c r="D5" s="30" t="s">
        <v>171</v>
      </c>
      <c r="E5" s="38"/>
      <c r="F5" s="55"/>
      <c r="G5" s="14"/>
      <c r="H5" s="15"/>
      <c r="I5" s="13"/>
      <c r="J5" s="10"/>
      <c r="K5" s="35"/>
    </row>
    <row r="6" spans="1:12" s="1" customFormat="1" ht="15" hidden="1" x14ac:dyDescent="0.2">
      <c r="A6" s="13">
        <f>IF(SUM(E7:E65)&gt;0,1,0)</f>
        <v>1</v>
      </c>
      <c r="B6" s="10"/>
      <c r="C6" s="20"/>
      <c r="D6" s="19" t="s">
        <v>109</v>
      </c>
      <c r="E6" s="38"/>
      <c r="F6" s="55"/>
      <c r="G6" s="14"/>
      <c r="H6" s="15" t="str">
        <f t="shared" ref="H6:H247" si="0">IF(G6&gt;0,G6*E6,"")</f>
        <v/>
      </c>
      <c r="I6" s="13"/>
      <c r="J6" s="10"/>
      <c r="K6" s="35"/>
    </row>
    <row r="7" spans="1:12" s="1" customFormat="1" ht="15" hidden="1" x14ac:dyDescent="0.2">
      <c r="A7" s="13">
        <f>IF(SUM(E8:E35)&gt;0,1,0)</f>
        <v>1</v>
      </c>
      <c r="B7" s="10"/>
      <c r="C7" s="11"/>
      <c r="D7" s="18" t="s">
        <v>297</v>
      </c>
      <c r="E7" s="38"/>
      <c r="F7" s="55"/>
      <c r="G7" s="14"/>
      <c r="H7" s="15" t="str">
        <f t="shared" si="0"/>
        <v/>
      </c>
      <c r="I7" s="13"/>
      <c r="J7" s="10"/>
      <c r="K7" s="35"/>
    </row>
    <row r="8" spans="1:12" s="1" customFormat="1" ht="15" hidden="1" x14ac:dyDescent="0.2">
      <c r="A8" s="13">
        <f>IF(SUM(E8:E12)&gt;0,1,0)</f>
        <v>1</v>
      </c>
      <c r="B8" s="10"/>
      <c r="C8" s="11"/>
      <c r="D8" s="25" t="s">
        <v>82</v>
      </c>
      <c r="E8" s="38"/>
      <c r="F8" s="55"/>
      <c r="G8" s="14"/>
      <c r="H8" s="15" t="str">
        <f t="shared" si="0"/>
        <v/>
      </c>
      <c r="I8" s="13"/>
      <c r="J8" s="10"/>
      <c r="K8" s="35"/>
    </row>
    <row r="9" spans="1:12" s="1" customFormat="1" hidden="1" x14ac:dyDescent="0.2">
      <c r="A9" s="13">
        <f>IF(E9&gt;0,1,0)</f>
        <v>1</v>
      </c>
      <c r="B9" s="10"/>
      <c r="C9" s="11"/>
      <c r="D9" s="26" t="s">
        <v>89</v>
      </c>
      <c r="E9" s="38">
        <v>1</v>
      </c>
      <c r="F9" s="55" t="s">
        <v>0</v>
      </c>
      <c r="G9" s="14"/>
      <c r="H9" s="15" t="str">
        <f t="shared" si="0"/>
        <v/>
      </c>
      <c r="I9" s="13"/>
      <c r="J9" s="10"/>
      <c r="K9" s="35"/>
    </row>
    <row r="10" spans="1:12" s="1" customFormat="1" hidden="1" x14ac:dyDescent="0.2">
      <c r="A10" s="13">
        <f t="shared" ref="A10:A12" si="1">IF(E10&gt;0,1,0)</f>
        <v>0</v>
      </c>
      <c r="B10" s="10"/>
      <c r="C10" s="11"/>
      <c r="D10" s="26" t="s">
        <v>90</v>
      </c>
      <c r="E10" s="38"/>
      <c r="F10" s="55"/>
      <c r="G10" s="14"/>
      <c r="H10" s="15" t="str">
        <f t="shared" si="0"/>
        <v/>
      </c>
      <c r="I10" s="13"/>
      <c r="J10" s="10"/>
      <c r="K10" s="35"/>
    </row>
    <row r="11" spans="1:12" s="1" customFormat="1" hidden="1" x14ac:dyDescent="0.2">
      <c r="A11" s="13">
        <f t="shared" si="1"/>
        <v>0</v>
      </c>
      <c r="B11" s="10"/>
      <c r="C11" s="11"/>
      <c r="D11" s="26" t="s">
        <v>91</v>
      </c>
      <c r="E11" s="38"/>
      <c r="F11" s="55"/>
      <c r="G11" s="14"/>
      <c r="H11" s="15" t="str">
        <f t="shared" si="0"/>
        <v/>
      </c>
      <c r="I11" s="13"/>
      <c r="J11" s="10"/>
      <c r="K11" s="35"/>
    </row>
    <row r="12" spans="1:12" s="1" customFormat="1" hidden="1" x14ac:dyDescent="0.2">
      <c r="A12" s="13">
        <f t="shared" si="1"/>
        <v>0</v>
      </c>
      <c r="B12" s="10"/>
      <c r="C12" s="11"/>
      <c r="D12" s="26" t="s">
        <v>92</v>
      </c>
      <c r="E12" s="38"/>
      <c r="F12" s="55"/>
      <c r="G12" s="14"/>
      <c r="H12" s="15" t="str">
        <f t="shared" si="0"/>
        <v/>
      </c>
      <c r="I12" s="13"/>
      <c r="J12" s="10"/>
      <c r="K12" s="35"/>
    </row>
    <row r="13" spans="1:12" s="1" customFormat="1" ht="15" hidden="1" x14ac:dyDescent="0.2">
      <c r="A13" s="13">
        <f>IF(SUM(E13:E15)&gt;0,1,0)</f>
        <v>0</v>
      </c>
      <c r="B13" s="10"/>
      <c r="C13" s="11"/>
      <c r="D13" s="25" t="s">
        <v>83</v>
      </c>
      <c r="E13" s="38"/>
      <c r="F13" s="55"/>
      <c r="G13" s="14"/>
      <c r="H13" s="15" t="str">
        <f t="shared" si="0"/>
        <v/>
      </c>
      <c r="K13" s="35"/>
    </row>
    <row r="14" spans="1:12" s="1" customFormat="1" hidden="1" x14ac:dyDescent="0.2">
      <c r="A14" s="13">
        <f t="shared" ref="A14:A15" si="2">IF(E14&gt;0,1,0)</f>
        <v>0</v>
      </c>
      <c r="B14" s="10"/>
      <c r="C14" s="11"/>
      <c r="D14" s="26" t="s">
        <v>93</v>
      </c>
      <c r="E14" s="38"/>
      <c r="F14" s="55"/>
      <c r="G14" s="14"/>
      <c r="H14" s="15" t="str">
        <f t="shared" si="0"/>
        <v/>
      </c>
      <c r="K14" s="35"/>
    </row>
    <row r="15" spans="1:12" s="1" customFormat="1" hidden="1" x14ac:dyDescent="0.2">
      <c r="A15" s="13">
        <f t="shared" si="2"/>
        <v>0</v>
      </c>
      <c r="B15" s="10"/>
      <c r="C15" s="11"/>
      <c r="D15" s="26" t="s">
        <v>94</v>
      </c>
      <c r="E15" s="38"/>
      <c r="F15" s="55"/>
      <c r="G15" s="14"/>
      <c r="H15" s="15" t="str">
        <f t="shared" si="0"/>
        <v/>
      </c>
      <c r="K15" s="35"/>
    </row>
    <row r="16" spans="1:12" s="1" customFormat="1" ht="15" hidden="1" x14ac:dyDescent="0.2">
      <c r="A16" s="13">
        <f>IF(SUM(E16:E20)&gt;0,1,0)</f>
        <v>1</v>
      </c>
      <c r="B16" s="10"/>
      <c r="C16" s="11"/>
      <c r="D16" s="25" t="s">
        <v>84</v>
      </c>
      <c r="E16" s="38"/>
      <c r="F16" s="55"/>
      <c r="G16" s="14"/>
      <c r="H16" s="15" t="str">
        <f t="shared" si="0"/>
        <v/>
      </c>
      <c r="K16" s="35"/>
    </row>
    <row r="17" spans="1:11" s="1" customFormat="1" hidden="1" x14ac:dyDescent="0.2">
      <c r="A17" s="13">
        <f t="shared" ref="A17:A20" si="3">IF(E17&gt;0,1,0)</f>
        <v>0</v>
      </c>
      <c r="B17" s="10"/>
      <c r="C17" s="11"/>
      <c r="D17" s="26" t="s">
        <v>95</v>
      </c>
      <c r="E17" s="38"/>
      <c r="F17" s="55"/>
      <c r="G17" s="14"/>
      <c r="H17" s="15" t="str">
        <f t="shared" si="0"/>
        <v/>
      </c>
      <c r="K17" s="35"/>
    </row>
    <row r="18" spans="1:11" s="1" customFormat="1" hidden="1" x14ac:dyDescent="0.2">
      <c r="A18" s="13">
        <f t="shared" si="3"/>
        <v>0</v>
      </c>
      <c r="B18" s="10"/>
      <c r="C18" s="11"/>
      <c r="D18" s="26" t="s">
        <v>96</v>
      </c>
      <c r="E18" s="38"/>
      <c r="F18" s="55"/>
      <c r="G18" s="14"/>
      <c r="H18" s="15" t="str">
        <f t="shared" si="0"/>
        <v/>
      </c>
      <c r="K18" s="35"/>
    </row>
    <row r="19" spans="1:11" s="1" customFormat="1" hidden="1" x14ac:dyDescent="0.2">
      <c r="A19" s="13">
        <f t="shared" si="3"/>
        <v>1</v>
      </c>
      <c r="B19" s="10"/>
      <c r="C19" s="11"/>
      <c r="D19" s="26" t="s">
        <v>97</v>
      </c>
      <c r="E19" s="38">
        <v>1</v>
      </c>
      <c r="F19" s="55" t="s">
        <v>0</v>
      </c>
      <c r="G19" s="14"/>
      <c r="H19" s="15" t="str">
        <f t="shared" si="0"/>
        <v/>
      </c>
      <c r="K19" s="35"/>
    </row>
    <row r="20" spans="1:11" s="1" customFormat="1" hidden="1" x14ac:dyDescent="0.2">
      <c r="A20" s="13">
        <f t="shared" si="3"/>
        <v>1</v>
      </c>
      <c r="B20" s="10"/>
      <c r="C20" s="11"/>
      <c r="D20" s="26" t="s">
        <v>98</v>
      </c>
      <c r="E20" s="38">
        <v>1</v>
      </c>
      <c r="F20" s="55" t="s">
        <v>0</v>
      </c>
      <c r="G20" s="14"/>
      <c r="H20" s="15" t="str">
        <f t="shared" si="0"/>
        <v/>
      </c>
      <c r="K20" s="35"/>
    </row>
    <row r="21" spans="1:11" s="1" customFormat="1" ht="15" hidden="1" x14ac:dyDescent="0.2">
      <c r="A21" s="13">
        <f>IF(SUM(E21:E23)&gt;0,1,0)</f>
        <v>0</v>
      </c>
      <c r="B21" s="10"/>
      <c r="C21" s="11"/>
      <c r="D21" s="25" t="s">
        <v>85</v>
      </c>
      <c r="E21" s="38"/>
      <c r="F21" s="55"/>
      <c r="G21" s="14"/>
      <c r="H21" s="15" t="str">
        <f t="shared" si="0"/>
        <v/>
      </c>
      <c r="K21" s="35"/>
    </row>
    <row r="22" spans="1:11" s="1" customFormat="1" hidden="1" x14ac:dyDescent="0.2">
      <c r="A22" s="13">
        <f t="shared" ref="A22:A23" si="4">IF(E22&gt;0,1,0)</f>
        <v>0</v>
      </c>
      <c r="B22" s="10"/>
      <c r="C22" s="11"/>
      <c r="D22" s="26" t="s">
        <v>99</v>
      </c>
      <c r="E22" s="38"/>
      <c r="F22" s="55"/>
      <c r="G22" s="14"/>
      <c r="H22" s="15" t="str">
        <f t="shared" si="0"/>
        <v/>
      </c>
      <c r="K22" s="35"/>
    </row>
    <row r="23" spans="1:11" s="1" customFormat="1" hidden="1" x14ac:dyDescent="0.2">
      <c r="A23" s="13">
        <f t="shared" si="4"/>
        <v>0</v>
      </c>
      <c r="B23" s="10"/>
      <c r="C23" s="11"/>
      <c r="D23" s="26" t="s">
        <v>100</v>
      </c>
      <c r="E23" s="38"/>
      <c r="F23" s="55"/>
      <c r="G23" s="14"/>
      <c r="H23" s="15" t="str">
        <f t="shared" si="0"/>
        <v/>
      </c>
      <c r="K23" s="35"/>
    </row>
    <row r="24" spans="1:11" s="1" customFormat="1" ht="15" hidden="1" x14ac:dyDescent="0.2">
      <c r="A24" s="13">
        <f>IF(SUM(E24:E27)&gt;0,1,0)</f>
        <v>1</v>
      </c>
      <c r="B24" s="10"/>
      <c r="C24" s="11"/>
      <c r="D24" s="25" t="s">
        <v>86</v>
      </c>
      <c r="E24" s="38"/>
      <c r="F24" s="55"/>
      <c r="G24" s="14"/>
      <c r="H24" s="15" t="str">
        <f t="shared" si="0"/>
        <v/>
      </c>
      <c r="K24" s="35"/>
    </row>
    <row r="25" spans="1:11" s="1" customFormat="1" hidden="1" x14ac:dyDescent="0.2">
      <c r="A25" s="13">
        <f t="shared" ref="A25:A27" si="5">IF(E25&gt;0,1,0)</f>
        <v>0</v>
      </c>
      <c r="B25" s="10"/>
      <c r="C25" s="11"/>
      <c r="D25" s="26" t="s">
        <v>101</v>
      </c>
      <c r="E25" s="38"/>
      <c r="F25" s="55"/>
      <c r="G25" s="14"/>
      <c r="H25" s="15" t="str">
        <f t="shared" si="0"/>
        <v/>
      </c>
      <c r="K25" s="35"/>
    </row>
    <row r="26" spans="1:11" s="1" customFormat="1" hidden="1" x14ac:dyDescent="0.2">
      <c r="A26" s="13">
        <f t="shared" si="5"/>
        <v>1</v>
      </c>
      <c r="B26" s="10"/>
      <c r="C26" s="11"/>
      <c r="D26" s="26" t="s">
        <v>102</v>
      </c>
      <c r="E26" s="38">
        <v>1</v>
      </c>
      <c r="F26" s="55" t="s">
        <v>0</v>
      </c>
      <c r="G26" s="14"/>
      <c r="H26" s="15" t="str">
        <f t="shared" si="0"/>
        <v/>
      </c>
      <c r="K26" s="35"/>
    </row>
    <row r="27" spans="1:11" s="1" customFormat="1" hidden="1" x14ac:dyDescent="0.2">
      <c r="A27" s="13">
        <f t="shared" si="5"/>
        <v>0</v>
      </c>
      <c r="B27" s="10"/>
      <c r="C27" s="11"/>
      <c r="D27" s="26" t="s">
        <v>103</v>
      </c>
      <c r="E27" s="38"/>
      <c r="F27" s="55"/>
      <c r="G27" s="14"/>
      <c r="H27" s="15" t="str">
        <f t="shared" si="0"/>
        <v/>
      </c>
      <c r="K27" s="35"/>
    </row>
    <row r="28" spans="1:11" s="1" customFormat="1" ht="15" hidden="1" x14ac:dyDescent="0.2">
      <c r="A28" s="13">
        <f>IF(SUM(E28:E31)&gt;0,1,0)</f>
        <v>1</v>
      </c>
      <c r="B28" s="10"/>
      <c r="C28" s="11"/>
      <c r="D28" s="25" t="s">
        <v>87</v>
      </c>
      <c r="E28" s="38"/>
      <c r="F28" s="55"/>
      <c r="G28" s="14"/>
      <c r="H28" s="15" t="str">
        <f t="shared" si="0"/>
        <v/>
      </c>
      <c r="K28" s="35"/>
    </row>
    <row r="29" spans="1:11" s="1" customFormat="1" hidden="1" x14ac:dyDescent="0.2">
      <c r="A29" s="13">
        <f t="shared" ref="A29:A31" si="6">IF(E29&gt;0,1,0)</f>
        <v>1</v>
      </c>
      <c r="B29" s="10"/>
      <c r="C29" s="11"/>
      <c r="D29" s="26" t="s">
        <v>110</v>
      </c>
      <c r="E29" s="38">
        <v>1</v>
      </c>
      <c r="F29" s="55" t="s">
        <v>0</v>
      </c>
      <c r="G29" s="14"/>
      <c r="H29" s="15" t="str">
        <f t="shared" si="0"/>
        <v/>
      </c>
      <c r="K29" s="35"/>
    </row>
    <row r="30" spans="1:11" s="1" customFormat="1" hidden="1" x14ac:dyDescent="0.2">
      <c r="A30" s="13">
        <f t="shared" si="6"/>
        <v>1</v>
      </c>
      <c r="B30" s="10"/>
      <c r="C30" s="11"/>
      <c r="D30" s="26" t="s">
        <v>104</v>
      </c>
      <c r="E30" s="38">
        <v>1</v>
      </c>
      <c r="F30" s="55" t="s">
        <v>0</v>
      </c>
      <c r="G30" s="14"/>
      <c r="H30" s="15" t="str">
        <f t="shared" si="0"/>
        <v/>
      </c>
      <c r="K30" s="35"/>
    </row>
    <row r="31" spans="1:11" s="1" customFormat="1" hidden="1" x14ac:dyDescent="0.2">
      <c r="A31" s="13">
        <f t="shared" si="6"/>
        <v>0</v>
      </c>
      <c r="B31" s="10"/>
      <c r="C31" s="11"/>
      <c r="D31" s="26" t="s">
        <v>105</v>
      </c>
      <c r="E31" s="38"/>
      <c r="F31" s="55"/>
      <c r="G31" s="14"/>
      <c r="H31" s="15" t="str">
        <f t="shared" si="0"/>
        <v/>
      </c>
      <c r="K31" s="35"/>
    </row>
    <row r="32" spans="1:11" s="1" customFormat="1" ht="15" hidden="1" x14ac:dyDescent="0.2">
      <c r="A32" s="13">
        <f>IF(SUM(E32:E35)&gt;0,1,0)</f>
        <v>1</v>
      </c>
      <c r="B32" s="10"/>
      <c r="C32" s="11"/>
      <c r="D32" s="25" t="s">
        <v>88</v>
      </c>
      <c r="E32" s="38"/>
      <c r="F32" s="55"/>
      <c r="G32" s="14"/>
      <c r="H32" s="15" t="str">
        <f t="shared" si="0"/>
        <v/>
      </c>
      <c r="K32" s="35"/>
    </row>
    <row r="33" spans="1:11" s="1" customFormat="1" hidden="1" x14ac:dyDescent="0.2">
      <c r="A33" s="13">
        <f t="shared" ref="A33:A35" si="7">IF(E33&gt;0,1,0)</f>
        <v>0</v>
      </c>
      <c r="B33" s="10"/>
      <c r="C33" s="11"/>
      <c r="D33" s="26" t="s">
        <v>106</v>
      </c>
      <c r="E33" s="38"/>
      <c r="F33" s="55"/>
      <c r="G33" s="14"/>
      <c r="H33" s="15" t="str">
        <f t="shared" si="0"/>
        <v/>
      </c>
      <c r="K33" s="35"/>
    </row>
    <row r="34" spans="1:11" s="1" customFormat="1" hidden="1" x14ac:dyDescent="0.2">
      <c r="A34" s="13">
        <f t="shared" si="7"/>
        <v>1</v>
      </c>
      <c r="B34" s="10"/>
      <c r="C34" s="11"/>
      <c r="D34" s="26" t="s">
        <v>107</v>
      </c>
      <c r="E34" s="38">
        <v>1</v>
      </c>
      <c r="F34" s="55" t="s">
        <v>0</v>
      </c>
      <c r="G34" s="14"/>
      <c r="H34" s="15" t="str">
        <f t="shared" si="0"/>
        <v/>
      </c>
      <c r="K34" s="35"/>
    </row>
    <row r="35" spans="1:11" s="1" customFormat="1" hidden="1" x14ac:dyDescent="0.2">
      <c r="A35" s="13">
        <f t="shared" si="7"/>
        <v>0</v>
      </c>
      <c r="B35" s="10"/>
      <c r="C35" s="11"/>
      <c r="D35" s="26" t="s">
        <v>108</v>
      </c>
      <c r="E35" s="38"/>
      <c r="F35" s="55"/>
      <c r="G35" s="14"/>
      <c r="H35" s="15" t="str">
        <f t="shared" si="0"/>
        <v/>
      </c>
      <c r="K35" s="35"/>
    </row>
    <row r="36" spans="1:11" s="1" customFormat="1" ht="15" hidden="1" x14ac:dyDescent="0.25">
      <c r="A36" s="13">
        <f>IF(SUM(E36:E65)&gt;0,1,0)</f>
        <v>1</v>
      </c>
      <c r="B36" s="10"/>
      <c r="C36" s="11"/>
      <c r="D36" s="23" t="s">
        <v>113</v>
      </c>
      <c r="E36" s="38"/>
      <c r="F36" s="55"/>
      <c r="G36" s="14"/>
      <c r="H36" s="15" t="str">
        <f t="shared" si="0"/>
        <v/>
      </c>
      <c r="K36" s="35"/>
    </row>
    <row r="37" spans="1:11" s="1" customFormat="1" ht="15" hidden="1" x14ac:dyDescent="0.25">
      <c r="A37" s="13">
        <f t="shared" ref="A37:A65" si="8">IF(E37&gt;0,1,0)</f>
        <v>0</v>
      </c>
      <c r="B37" s="10"/>
      <c r="C37" s="11"/>
      <c r="D37" s="27" t="s">
        <v>138</v>
      </c>
      <c r="E37" s="38"/>
      <c r="F37" s="55"/>
      <c r="G37" s="14"/>
      <c r="H37" s="15" t="str">
        <f t="shared" si="0"/>
        <v/>
      </c>
      <c r="K37" s="35"/>
    </row>
    <row r="38" spans="1:11" s="1" customFormat="1" ht="15" hidden="1" x14ac:dyDescent="0.25">
      <c r="A38" s="13">
        <f t="shared" si="8"/>
        <v>0</v>
      </c>
      <c r="B38" s="10"/>
      <c r="C38" s="11"/>
      <c r="D38" s="27" t="s">
        <v>114</v>
      </c>
      <c r="E38" s="38"/>
      <c r="F38" s="55"/>
      <c r="G38" s="14"/>
      <c r="H38" s="15" t="str">
        <f t="shared" si="0"/>
        <v/>
      </c>
      <c r="K38" s="35"/>
    </row>
    <row r="39" spans="1:11" s="1" customFormat="1" hidden="1" x14ac:dyDescent="0.2">
      <c r="A39" s="13">
        <f t="shared" si="8"/>
        <v>0</v>
      </c>
      <c r="B39" s="10"/>
      <c r="C39" s="11"/>
      <c r="D39" s="24" t="s">
        <v>115</v>
      </c>
      <c r="E39" s="38"/>
      <c r="F39" s="55"/>
      <c r="G39" s="14"/>
      <c r="H39" s="15" t="str">
        <f t="shared" si="0"/>
        <v/>
      </c>
      <c r="K39" s="35"/>
    </row>
    <row r="40" spans="1:11" s="1" customFormat="1" hidden="1" x14ac:dyDescent="0.2">
      <c r="A40" s="13">
        <f t="shared" si="8"/>
        <v>0</v>
      </c>
      <c r="B40" s="10"/>
      <c r="C40" s="11"/>
      <c r="D40" s="28" t="s">
        <v>116</v>
      </c>
      <c r="E40" s="38"/>
      <c r="F40" s="55"/>
      <c r="G40" s="14"/>
      <c r="H40" s="15" t="str">
        <f t="shared" si="0"/>
        <v/>
      </c>
      <c r="K40" s="35"/>
    </row>
    <row r="41" spans="1:11" s="1" customFormat="1" hidden="1" x14ac:dyDescent="0.2">
      <c r="A41" s="13">
        <f t="shared" si="8"/>
        <v>1</v>
      </c>
      <c r="B41" s="10"/>
      <c r="C41" s="11"/>
      <c r="D41" s="24" t="s">
        <v>117</v>
      </c>
      <c r="E41" s="38">
        <v>1</v>
      </c>
      <c r="F41" s="55" t="s">
        <v>0</v>
      </c>
      <c r="G41" s="14"/>
      <c r="H41" s="15" t="str">
        <f t="shared" si="0"/>
        <v/>
      </c>
      <c r="K41" s="35"/>
    </row>
    <row r="42" spans="1:11" s="1" customFormat="1" hidden="1" x14ac:dyDescent="0.2">
      <c r="A42" s="13">
        <f t="shared" si="8"/>
        <v>0</v>
      </c>
      <c r="B42" s="10"/>
      <c r="C42" s="11"/>
      <c r="D42" s="24" t="s">
        <v>118</v>
      </c>
      <c r="E42" s="38"/>
      <c r="F42" s="55"/>
      <c r="G42" s="14"/>
      <c r="H42" s="15" t="str">
        <f t="shared" si="0"/>
        <v/>
      </c>
      <c r="K42" s="35"/>
    </row>
    <row r="43" spans="1:11" s="1" customFormat="1" hidden="1" x14ac:dyDescent="0.2">
      <c r="A43" s="13">
        <f t="shared" si="8"/>
        <v>0</v>
      </c>
      <c r="B43" s="10"/>
      <c r="C43" s="11"/>
      <c r="D43" s="24" t="s">
        <v>119</v>
      </c>
      <c r="E43" s="38"/>
      <c r="F43" s="55"/>
      <c r="G43" s="14"/>
      <c r="H43" s="15" t="str">
        <f t="shared" si="0"/>
        <v/>
      </c>
      <c r="K43" s="35"/>
    </row>
    <row r="44" spans="1:11" s="1" customFormat="1" hidden="1" x14ac:dyDescent="0.2">
      <c r="A44" s="13">
        <f t="shared" si="8"/>
        <v>1</v>
      </c>
      <c r="B44" s="10"/>
      <c r="C44" s="11"/>
      <c r="D44" s="24" t="s">
        <v>120</v>
      </c>
      <c r="E44" s="38">
        <v>1</v>
      </c>
      <c r="F44" s="55" t="s">
        <v>0</v>
      </c>
      <c r="G44" s="14"/>
      <c r="H44" s="15" t="str">
        <f t="shared" si="0"/>
        <v/>
      </c>
      <c r="K44" s="35"/>
    </row>
    <row r="45" spans="1:11" s="1" customFormat="1" hidden="1" x14ac:dyDescent="0.2">
      <c r="A45" s="13">
        <f t="shared" si="8"/>
        <v>1</v>
      </c>
      <c r="B45" s="10"/>
      <c r="C45" s="11"/>
      <c r="D45" s="24" t="s">
        <v>121</v>
      </c>
      <c r="E45" s="38">
        <v>1</v>
      </c>
      <c r="F45" s="55" t="s">
        <v>0</v>
      </c>
      <c r="G45" s="14"/>
      <c r="H45" s="15" t="str">
        <f t="shared" si="0"/>
        <v/>
      </c>
      <c r="K45" s="35"/>
    </row>
    <row r="46" spans="1:11" s="1" customFormat="1" hidden="1" x14ac:dyDescent="0.2">
      <c r="A46" s="13">
        <f t="shared" si="8"/>
        <v>1</v>
      </c>
      <c r="B46" s="10"/>
      <c r="C46" s="11"/>
      <c r="D46" s="24" t="s">
        <v>122</v>
      </c>
      <c r="E46" s="38">
        <v>1</v>
      </c>
      <c r="F46" s="55" t="s">
        <v>0</v>
      </c>
      <c r="G46" s="14"/>
      <c r="H46" s="15" t="str">
        <f t="shared" si="0"/>
        <v/>
      </c>
      <c r="K46" s="35"/>
    </row>
    <row r="47" spans="1:11" s="1" customFormat="1" hidden="1" x14ac:dyDescent="0.2">
      <c r="A47" s="13">
        <f t="shared" si="8"/>
        <v>0</v>
      </c>
      <c r="B47" s="10"/>
      <c r="C47" s="11"/>
      <c r="D47" s="24" t="s">
        <v>123</v>
      </c>
      <c r="E47" s="38"/>
      <c r="F47" s="55"/>
      <c r="G47" s="14"/>
      <c r="H47" s="15" t="str">
        <f t="shared" si="0"/>
        <v/>
      </c>
      <c r="K47" s="35"/>
    </row>
    <row r="48" spans="1:11" s="1" customFormat="1" hidden="1" x14ac:dyDescent="0.2">
      <c r="A48" s="13">
        <f t="shared" si="8"/>
        <v>0</v>
      </c>
      <c r="B48" s="10"/>
      <c r="C48" s="11"/>
      <c r="D48" s="24" t="s">
        <v>124</v>
      </c>
      <c r="E48" s="38"/>
      <c r="F48" s="55"/>
      <c r="G48" s="14"/>
      <c r="H48" s="15" t="str">
        <f t="shared" si="0"/>
        <v/>
      </c>
      <c r="K48" s="35"/>
    </row>
    <row r="49" spans="1:11" s="1" customFormat="1" hidden="1" x14ac:dyDescent="0.2">
      <c r="A49" s="13">
        <f t="shared" si="8"/>
        <v>0</v>
      </c>
      <c r="B49" s="10"/>
      <c r="C49" s="11"/>
      <c r="D49" s="24" t="s">
        <v>125</v>
      </c>
      <c r="E49" s="38"/>
      <c r="F49" s="55"/>
      <c r="G49" s="14"/>
      <c r="H49" s="15" t="str">
        <f t="shared" si="0"/>
        <v/>
      </c>
      <c r="K49" s="35"/>
    </row>
    <row r="50" spans="1:11" s="1" customFormat="1" hidden="1" x14ac:dyDescent="0.2">
      <c r="A50" s="13">
        <f t="shared" si="8"/>
        <v>0</v>
      </c>
      <c r="B50" s="10"/>
      <c r="C50" s="11"/>
      <c r="D50" s="29" t="s">
        <v>126</v>
      </c>
      <c r="E50" s="38"/>
      <c r="F50" s="55"/>
      <c r="G50" s="14"/>
      <c r="H50" s="15" t="str">
        <f t="shared" si="0"/>
        <v/>
      </c>
      <c r="K50" s="35"/>
    </row>
    <row r="51" spans="1:11" s="1" customFormat="1" hidden="1" x14ac:dyDescent="0.2">
      <c r="A51" s="13">
        <f t="shared" si="8"/>
        <v>0</v>
      </c>
      <c r="B51" s="10"/>
      <c r="C51" s="11"/>
      <c r="D51" s="24" t="s">
        <v>127</v>
      </c>
      <c r="E51" s="38"/>
      <c r="F51" s="55"/>
      <c r="G51" s="14"/>
      <c r="H51" s="15" t="str">
        <f t="shared" si="0"/>
        <v/>
      </c>
      <c r="K51" s="35"/>
    </row>
    <row r="52" spans="1:11" s="1" customFormat="1" hidden="1" x14ac:dyDescent="0.2">
      <c r="A52" s="13">
        <f t="shared" si="8"/>
        <v>0</v>
      </c>
      <c r="B52" s="10"/>
      <c r="C52" s="11"/>
      <c r="D52" s="24" t="s">
        <v>128</v>
      </c>
      <c r="E52" s="38"/>
      <c r="F52" s="55"/>
      <c r="G52" s="14"/>
      <c r="H52" s="15" t="str">
        <f t="shared" si="0"/>
        <v/>
      </c>
      <c r="K52" s="35"/>
    </row>
    <row r="53" spans="1:11" s="1" customFormat="1" hidden="1" x14ac:dyDescent="0.2">
      <c r="A53" s="13">
        <f t="shared" si="8"/>
        <v>0</v>
      </c>
      <c r="B53" s="10"/>
      <c r="C53" s="11"/>
      <c r="D53" s="24" t="s">
        <v>129</v>
      </c>
      <c r="E53" s="38"/>
      <c r="F53" s="55"/>
      <c r="G53" s="14"/>
      <c r="H53" s="15" t="str">
        <f t="shared" si="0"/>
        <v/>
      </c>
      <c r="K53" s="35"/>
    </row>
    <row r="54" spans="1:11" s="1" customFormat="1" hidden="1" x14ac:dyDescent="0.2">
      <c r="A54" s="13">
        <f t="shared" si="8"/>
        <v>0</v>
      </c>
      <c r="B54" s="10"/>
      <c r="C54" s="11"/>
      <c r="D54" s="24" t="s">
        <v>130</v>
      </c>
      <c r="E54" s="38"/>
      <c r="F54" s="55"/>
      <c r="G54" s="14"/>
      <c r="H54" s="15" t="str">
        <f t="shared" si="0"/>
        <v/>
      </c>
      <c r="K54" s="35"/>
    </row>
    <row r="55" spans="1:11" s="1" customFormat="1" hidden="1" x14ac:dyDescent="0.2">
      <c r="A55" s="13">
        <f t="shared" si="8"/>
        <v>0</v>
      </c>
      <c r="B55" s="10"/>
      <c r="C55" s="11"/>
      <c r="D55" s="24" t="s">
        <v>131</v>
      </c>
      <c r="E55" s="38"/>
      <c r="F55" s="55"/>
      <c r="G55" s="14"/>
      <c r="H55" s="15" t="str">
        <f t="shared" si="0"/>
        <v/>
      </c>
      <c r="K55" s="35"/>
    </row>
    <row r="56" spans="1:11" s="1" customFormat="1" hidden="1" x14ac:dyDescent="0.2">
      <c r="A56" s="13">
        <f t="shared" si="8"/>
        <v>0</v>
      </c>
      <c r="B56" s="10"/>
      <c r="C56" s="11"/>
      <c r="D56" s="24" t="s">
        <v>132</v>
      </c>
      <c r="E56" s="38"/>
      <c r="F56" s="55"/>
      <c r="G56" s="14"/>
      <c r="H56" s="15" t="str">
        <f t="shared" si="0"/>
        <v/>
      </c>
      <c r="K56" s="35"/>
    </row>
    <row r="57" spans="1:11" s="1" customFormat="1" hidden="1" x14ac:dyDescent="0.2">
      <c r="A57" s="13">
        <f t="shared" si="8"/>
        <v>0</v>
      </c>
      <c r="B57" s="10"/>
      <c r="C57" s="11"/>
      <c r="D57" s="24" t="s">
        <v>133</v>
      </c>
      <c r="E57" s="38"/>
      <c r="F57" s="55"/>
      <c r="G57" s="14"/>
      <c r="H57" s="15" t="str">
        <f t="shared" si="0"/>
        <v/>
      </c>
      <c r="K57" s="35"/>
    </row>
    <row r="58" spans="1:11" s="1" customFormat="1" hidden="1" x14ac:dyDescent="0.2">
      <c r="A58" s="13">
        <f t="shared" si="8"/>
        <v>0</v>
      </c>
      <c r="B58" s="10"/>
      <c r="C58" s="11"/>
      <c r="D58" s="24" t="s">
        <v>134</v>
      </c>
      <c r="E58" s="38"/>
      <c r="F58" s="55"/>
      <c r="G58" s="14"/>
      <c r="H58" s="15" t="str">
        <f t="shared" si="0"/>
        <v/>
      </c>
      <c r="K58" s="35"/>
    </row>
    <row r="59" spans="1:11" s="1" customFormat="1" hidden="1" x14ac:dyDescent="0.2">
      <c r="A59" s="13">
        <f t="shared" si="8"/>
        <v>0</v>
      </c>
      <c r="B59" s="10"/>
      <c r="C59" s="11"/>
      <c r="D59" s="24" t="s">
        <v>135</v>
      </c>
      <c r="E59" s="38"/>
      <c r="F59" s="55"/>
      <c r="G59" s="14"/>
      <c r="H59" s="15" t="str">
        <f t="shared" si="0"/>
        <v/>
      </c>
      <c r="K59" s="35"/>
    </row>
    <row r="60" spans="1:11" s="1" customFormat="1" hidden="1" x14ac:dyDescent="0.2">
      <c r="A60" s="13">
        <f t="shared" si="8"/>
        <v>0</v>
      </c>
      <c r="B60" s="10"/>
      <c r="C60" s="11"/>
      <c r="D60" s="24" t="s">
        <v>136</v>
      </c>
      <c r="E60" s="38"/>
      <c r="F60" s="55"/>
      <c r="G60" s="14"/>
      <c r="H60" s="15" t="str">
        <f t="shared" si="0"/>
        <v/>
      </c>
      <c r="K60" s="35"/>
    </row>
    <row r="61" spans="1:11" s="1" customFormat="1" hidden="1" x14ac:dyDescent="0.2">
      <c r="A61" s="13">
        <f t="shared" si="8"/>
        <v>0</v>
      </c>
      <c r="B61" s="10"/>
      <c r="C61" s="11"/>
      <c r="D61" s="24" t="s">
        <v>137</v>
      </c>
      <c r="E61" s="38"/>
      <c r="F61" s="55"/>
      <c r="G61" s="14"/>
      <c r="H61" s="15" t="str">
        <f t="shared" si="0"/>
        <v/>
      </c>
      <c r="K61" s="35"/>
    </row>
    <row r="62" spans="1:11" s="1" customFormat="1" hidden="1" x14ac:dyDescent="0.2">
      <c r="A62" s="13">
        <f t="shared" si="8"/>
        <v>0</v>
      </c>
      <c r="B62" s="10"/>
      <c r="C62" s="11"/>
      <c r="D62" s="24" t="s">
        <v>142</v>
      </c>
      <c r="E62" s="38"/>
      <c r="F62" s="55"/>
      <c r="G62" s="14"/>
      <c r="H62" s="15" t="str">
        <f t="shared" si="0"/>
        <v/>
      </c>
      <c r="K62" s="35"/>
    </row>
    <row r="63" spans="1:11" s="1" customFormat="1" hidden="1" x14ac:dyDescent="0.2">
      <c r="A63" s="13">
        <f t="shared" si="8"/>
        <v>0</v>
      </c>
      <c r="B63" s="10"/>
      <c r="C63" s="11"/>
      <c r="D63" s="24" t="s">
        <v>139</v>
      </c>
      <c r="E63" s="38"/>
      <c r="F63" s="55"/>
      <c r="G63" s="14"/>
      <c r="H63" s="15" t="str">
        <f t="shared" si="0"/>
        <v/>
      </c>
      <c r="K63" s="35"/>
    </row>
    <row r="64" spans="1:11" s="1" customFormat="1" hidden="1" x14ac:dyDescent="0.2">
      <c r="A64" s="13">
        <f t="shared" si="8"/>
        <v>0</v>
      </c>
      <c r="B64" s="10"/>
      <c r="C64" s="11"/>
      <c r="D64" s="24" t="s">
        <v>140</v>
      </c>
      <c r="E64" s="38"/>
      <c r="F64" s="55"/>
      <c r="G64" s="14"/>
      <c r="H64" s="15" t="str">
        <f t="shared" si="0"/>
        <v/>
      </c>
      <c r="K64" s="35"/>
    </row>
    <row r="65" spans="1:11" s="1" customFormat="1" hidden="1" x14ac:dyDescent="0.2">
      <c r="A65" s="13">
        <f t="shared" si="8"/>
        <v>0</v>
      </c>
      <c r="B65" s="10"/>
      <c r="C65" s="11"/>
      <c r="D65" s="24" t="s">
        <v>141</v>
      </c>
      <c r="E65" s="38"/>
      <c r="F65" s="55"/>
      <c r="G65" s="14"/>
      <c r="H65" s="15" t="str">
        <f t="shared" si="0"/>
        <v/>
      </c>
      <c r="K65" s="35"/>
    </row>
    <row r="66" spans="1:11" s="1" customFormat="1" ht="15" hidden="1" x14ac:dyDescent="0.25">
      <c r="A66" s="13">
        <f>IF(SUM(E66:E227)&gt;0,1,0)</f>
        <v>0</v>
      </c>
      <c r="B66" s="10"/>
      <c r="C66" s="11"/>
      <c r="D66" s="31" t="s">
        <v>172</v>
      </c>
      <c r="E66" s="38"/>
      <c r="F66" s="55"/>
      <c r="G66" s="14"/>
      <c r="H66" s="15" t="str">
        <f t="shared" si="0"/>
        <v/>
      </c>
      <c r="K66" s="35"/>
    </row>
    <row r="67" spans="1:11" s="1" customFormat="1" ht="15" hidden="1" x14ac:dyDescent="0.2">
      <c r="A67" s="13">
        <f>IF(SUM(E67:E227)&gt;0,1,0)</f>
        <v>0</v>
      </c>
      <c r="B67" s="10"/>
      <c r="C67" s="11"/>
      <c r="D67" s="19" t="s">
        <v>109</v>
      </c>
      <c r="E67" s="38"/>
      <c r="F67" s="55"/>
      <c r="G67" s="14"/>
      <c r="H67" s="15" t="str">
        <f t="shared" si="0"/>
        <v/>
      </c>
      <c r="K67" s="35"/>
    </row>
    <row r="68" spans="1:11" s="1" customFormat="1" ht="15" hidden="1" x14ac:dyDescent="0.25">
      <c r="A68" s="13">
        <f>IF(SUM(E68:E70)&gt;0,1,0)</f>
        <v>0</v>
      </c>
      <c r="B68" s="10"/>
      <c r="C68" s="11"/>
      <c r="D68" s="23" t="s">
        <v>173</v>
      </c>
      <c r="E68" s="38"/>
      <c r="F68" s="55"/>
      <c r="G68" s="14"/>
      <c r="H68" s="15" t="str">
        <f t="shared" si="0"/>
        <v/>
      </c>
      <c r="K68" s="35"/>
    </row>
    <row r="69" spans="1:11" s="1" customFormat="1" hidden="1" x14ac:dyDescent="0.2">
      <c r="A69" s="13">
        <f t="shared" ref="A69:A70" si="9">IF(E69&gt;0,1,0)</f>
        <v>0</v>
      </c>
      <c r="B69" s="10"/>
      <c r="C69" s="11"/>
      <c r="D69" s="24" t="s">
        <v>188</v>
      </c>
      <c r="E69" s="38"/>
      <c r="F69" s="55"/>
      <c r="G69" s="14"/>
      <c r="H69" s="15" t="str">
        <f t="shared" si="0"/>
        <v/>
      </c>
      <c r="K69" s="35"/>
    </row>
    <row r="70" spans="1:11" s="1" customFormat="1" hidden="1" x14ac:dyDescent="0.2">
      <c r="A70" s="13">
        <f t="shared" si="9"/>
        <v>0</v>
      </c>
      <c r="B70" s="10"/>
      <c r="C70" s="11"/>
      <c r="D70" s="24" t="s">
        <v>189</v>
      </c>
      <c r="E70" s="38"/>
      <c r="F70" s="55"/>
      <c r="G70" s="14"/>
      <c r="H70" s="15" t="str">
        <f t="shared" si="0"/>
        <v/>
      </c>
      <c r="K70" s="35"/>
    </row>
    <row r="71" spans="1:11" s="1" customFormat="1" ht="15" hidden="1" x14ac:dyDescent="0.25">
      <c r="A71" s="13">
        <f>IF(SUM(E71:E72)&gt;0,1,0)</f>
        <v>0</v>
      </c>
      <c r="B71" s="10"/>
      <c r="C71" s="11"/>
      <c r="D71" s="23" t="s">
        <v>174</v>
      </c>
      <c r="E71" s="38"/>
      <c r="F71" s="55"/>
      <c r="G71" s="14"/>
      <c r="H71" s="15" t="str">
        <f t="shared" si="0"/>
        <v/>
      </c>
      <c r="K71" s="35"/>
    </row>
    <row r="72" spans="1:11" s="1" customFormat="1" hidden="1" x14ac:dyDescent="0.2">
      <c r="A72" s="13">
        <f t="shared" ref="A72" si="10">IF(E72&gt;0,1,0)</f>
        <v>0</v>
      </c>
      <c r="B72" s="10"/>
      <c r="C72" s="11"/>
      <c r="D72" s="24" t="s">
        <v>190</v>
      </c>
      <c r="E72" s="38"/>
      <c r="F72" s="55"/>
      <c r="G72" s="14"/>
      <c r="H72" s="15" t="str">
        <f t="shared" si="0"/>
        <v/>
      </c>
      <c r="K72" s="35"/>
    </row>
    <row r="73" spans="1:11" s="1" customFormat="1" ht="15" hidden="1" x14ac:dyDescent="0.25">
      <c r="A73" s="13">
        <f>IF(SUM(E73:E152)&gt;0,1,0)</f>
        <v>0</v>
      </c>
      <c r="B73" s="10"/>
      <c r="C73" s="11"/>
      <c r="D73" s="23" t="s">
        <v>175</v>
      </c>
      <c r="E73" s="38"/>
      <c r="F73" s="55"/>
      <c r="G73" s="14"/>
      <c r="H73" s="15" t="str">
        <f t="shared" si="0"/>
        <v/>
      </c>
      <c r="K73" s="35"/>
    </row>
    <row r="74" spans="1:11" s="1" customFormat="1" ht="15" hidden="1" x14ac:dyDescent="0.25">
      <c r="A74" s="13">
        <f>IF(SUM(E74:E76)&gt;0,1,0)</f>
        <v>0</v>
      </c>
      <c r="B74" s="10"/>
      <c r="C74" s="11"/>
      <c r="D74" s="27" t="s">
        <v>176</v>
      </c>
      <c r="E74" s="38"/>
      <c r="F74" s="55"/>
      <c r="G74" s="14"/>
      <c r="H74" s="15" t="str">
        <f t="shared" si="0"/>
        <v/>
      </c>
      <c r="K74" s="35"/>
    </row>
    <row r="75" spans="1:11" s="1" customFormat="1" hidden="1" x14ac:dyDescent="0.2">
      <c r="A75" s="13">
        <f t="shared" ref="A75:A76" si="11">IF(E75&gt;0,1,0)</f>
        <v>0</v>
      </c>
      <c r="B75" s="10"/>
      <c r="C75" s="11"/>
      <c r="D75" s="32" t="s">
        <v>211</v>
      </c>
      <c r="E75" s="38"/>
      <c r="F75" s="55"/>
      <c r="G75" s="14"/>
      <c r="H75" s="15" t="str">
        <f t="shared" si="0"/>
        <v/>
      </c>
      <c r="K75" s="35"/>
    </row>
    <row r="76" spans="1:11" s="1" customFormat="1" hidden="1" x14ac:dyDescent="0.2">
      <c r="A76" s="13">
        <f t="shared" si="11"/>
        <v>0</v>
      </c>
      <c r="B76" s="10"/>
      <c r="C76" s="11"/>
      <c r="D76" s="32" t="s">
        <v>191</v>
      </c>
      <c r="E76" s="38"/>
      <c r="F76" s="55"/>
      <c r="G76" s="14"/>
      <c r="H76" s="15" t="str">
        <f t="shared" si="0"/>
        <v/>
      </c>
      <c r="K76" s="35"/>
    </row>
    <row r="77" spans="1:11" s="1" customFormat="1" ht="15" hidden="1" x14ac:dyDescent="0.25">
      <c r="A77" s="13">
        <f>IF(SUM(E77:E80)&gt;0,1,0)</f>
        <v>0</v>
      </c>
      <c r="B77" s="10"/>
      <c r="C77" s="11"/>
      <c r="D77" s="27" t="s">
        <v>177</v>
      </c>
      <c r="E77" s="38"/>
      <c r="F77" s="55"/>
      <c r="G77" s="14"/>
      <c r="H77" s="15" t="str">
        <f t="shared" si="0"/>
        <v/>
      </c>
      <c r="K77" s="35"/>
    </row>
    <row r="78" spans="1:11" s="1" customFormat="1" hidden="1" x14ac:dyDescent="0.2">
      <c r="A78" s="13">
        <f t="shared" ref="A78:A80" si="12">IF(E78&gt;0,1,0)</f>
        <v>0</v>
      </c>
      <c r="B78" s="10"/>
      <c r="C78" s="11"/>
      <c r="D78" s="32" t="s">
        <v>192</v>
      </c>
      <c r="E78" s="38"/>
      <c r="F78" s="55"/>
      <c r="G78" s="14"/>
      <c r="H78" s="15" t="str">
        <f t="shared" si="0"/>
        <v/>
      </c>
      <c r="K78" s="35"/>
    </row>
    <row r="79" spans="1:11" s="1" customFormat="1" hidden="1" x14ac:dyDescent="0.2">
      <c r="A79" s="13">
        <f t="shared" si="12"/>
        <v>0</v>
      </c>
      <c r="B79" s="10"/>
      <c r="C79" s="11"/>
      <c r="D79" s="32" t="s">
        <v>193</v>
      </c>
      <c r="E79" s="38"/>
      <c r="F79" s="55"/>
      <c r="G79" s="14"/>
      <c r="H79" s="15" t="str">
        <f t="shared" si="0"/>
        <v/>
      </c>
      <c r="K79" s="35"/>
    </row>
    <row r="80" spans="1:11" s="1" customFormat="1" hidden="1" x14ac:dyDescent="0.2">
      <c r="A80" s="13">
        <f t="shared" si="12"/>
        <v>0</v>
      </c>
      <c r="B80" s="10"/>
      <c r="C80" s="11"/>
      <c r="D80" s="32" t="s">
        <v>194</v>
      </c>
      <c r="E80" s="38"/>
      <c r="F80" s="55"/>
      <c r="G80" s="14"/>
      <c r="H80" s="15" t="str">
        <f t="shared" si="0"/>
        <v/>
      </c>
      <c r="K80" s="35"/>
    </row>
    <row r="81" spans="1:11" s="1" customFormat="1" ht="15" hidden="1" x14ac:dyDescent="0.25">
      <c r="A81" s="13">
        <f>IF(SUM(E81:E85)&gt;0,1,0)</f>
        <v>0</v>
      </c>
      <c r="B81" s="10"/>
      <c r="C81" s="11"/>
      <c r="D81" s="27" t="s">
        <v>178</v>
      </c>
      <c r="E81" s="38"/>
      <c r="F81" s="55"/>
      <c r="G81" s="14"/>
      <c r="H81" s="15" t="str">
        <f t="shared" si="0"/>
        <v/>
      </c>
      <c r="K81" s="35"/>
    </row>
    <row r="82" spans="1:11" s="1" customFormat="1" hidden="1" x14ac:dyDescent="0.2">
      <c r="A82" s="13">
        <f t="shared" ref="A82:A85" si="13">IF(E82&gt;0,1,0)</f>
        <v>0</v>
      </c>
      <c r="B82" s="10"/>
      <c r="C82" s="11"/>
      <c r="D82" s="32" t="s">
        <v>195</v>
      </c>
      <c r="E82" s="38"/>
      <c r="F82" s="55"/>
      <c r="G82" s="14"/>
      <c r="H82" s="15" t="str">
        <f t="shared" si="0"/>
        <v/>
      </c>
      <c r="K82" s="35"/>
    </row>
    <row r="83" spans="1:11" s="1" customFormat="1" hidden="1" x14ac:dyDescent="0.2">
      <c r="A83" s="13">
        <f t="shared" si="13"/>
        <v>0</v>
      </c>
      <c r="B83" s="10"/>
      <c r="C83" s="11"/>
      <c r="D83" s="32" t="s">
        <v>212</v>
      </c>
      <c r="E83" s="38"/>
      <c r="F83" s="55"/>
      <c r="G83" s="14"/>
      <c r="H83" s="15" t="str">
        <f t="shared" si="0"/>
        <v/>
      </c>
      <c r="K83" s="35"/>
    </row>
    <row r="84" spans="1:11" s="1" customFormat="1" hidden="1" x14ac:dyDescent="0.2">
      <c r="A84" s="13">
        <f t="shared" si="13"/>
        <v>0</v>
      </c>
      <c r="B84" s="10"/>
      <c r="C84" s="11"/>
      <c r="D84" s="32" t="s">
        <v>196</v>
      </c>
      <c r="E84" s="38"/>
      <c r="F84" s="55"/>
      <c r="G84" s="14"/>
      <c r="H84" s="15" t="str">
        <f t="shared" si="0"/>
        <v/>
      </c>
      <c r="K84" s="35"/>
    </row>
    <row r="85" spans="1:11" s="1" customFormat="1" hidden="1" x14ac:dyDescent="0.2">
      <c r="A85" s="13">
        <f t="shared" si="13"/>
        <v>0</v>
      </c>
      <c r="B85" s="10"/>
      <c r="C85" s="11"/>
      <c r="D85" s="32" t="s">
        <v>197</v>
      </c>
      <c r="E85" s="38"/>
      <c r="F85" s="55"/>
      <c r="G85" s="14"/>
      <c r="H85" s="15" t="str">
        <f t="shared" si="0"/>
        <v/>
      </c>
      <c r="K85" s="35"/>
    </row>
    <row r="86" spans="1:11" s="1" customFormat="1" ht="15" hidden="1" x14ac:dyDescent="0.25">
      <c r="A86" s="13">
        <f>IF(SUM(E86:E93)&gt;0,1,0)</f>
        <v>0</v>
      </c>
      <c r="B86" s="10"/>
      <c r="C86" s="11"/>
      <c r="D86" s="27" t="s">
        <v>179</v>
      </c>
      <c r="E86" s="38"/>
      <c r="F86" s="55"/>
      <c r="G86" s="14"/>
      <c r="H86" s="15" t="str">
        <f t="shared" si="0"/>
        <v/>
      </c>
      <c r="K86" s="35"/>
    </row>
    <row r="87" spans="1:11" s="1" customFormat="1" hidden="1" x14ac:dyDescent="0.2">
      <c r="A87" s="13">
        <f t="shared" ref="A87:A152" si="14">IF(E87&gt;0,1,0)</f>
        <v>0</v>
      </c>
      <c r="B87" s="10"/>
      <c r="C87" s="11"/>
      <c r="D87" s="32" t="s">
        <v>198</v>
      </c>
      <c r="E87" s="38"/>
      <c r="F87" s="55"/>
      <c r="G87" s="14"/>
      <c r="H87" s="15" t="str">
        <f t="shared" si="0"/>
        <v/>
      </c>
      <c r="K87" s="35"/>
    </row>
    <row r="88" spans="1:11" s="1" customFormat="1" hidden="1" x14ac:dyDescent="0.2">
      <c r="A88" s="13">
        <f t="shared" si="14"/>
        <v>0</v>
      </c>
      <c r="B88" s="10"/>
      <c r="C88" s="11"/>
      <c r="D88" s="32" t="s">
        <v>199</v>
      </c>
      <c r="E88" s="38"/>
      <c r="F88" s="55"/>
      <c r="G88" s="14"/>
      <c r="H88" s="15" t="str">
        <f t="shared" si="0"/>
        <v/>
      </c>
      <c r="K88" s="35"/>
    </row>
    <row r="89" spans="1:11" s="1" customFormat="1" hidden="1" x14ac:dyDescent="0.2">
      <c r="A89" s="13">
        <f t="shared" si="14"/>
        <v>0</v>
      </c>
      <c r="B89" s="10"/>
      <c r="C89" s="11"/>
      <c r="D89" s="32" t="s">
        <v>200</v>
      </c>
      <c r="E89" s="38"/>
      <c r="F89" s="55"/>
      <c r="G89" s="14"/>
      <c r="H89" s="15" t="str">
        <f t="shared" si="0"/>
        <v/>
      </c>
      <c r="K89" s="35"/>
    </row>
    <row r="90" spans="1:11" s="1" customFormat="1" hidden="1" x14ac:dyDescent="0.2">
      <c r="A90" s="13">
        <f t="shared" si="14"/>
        <v>0</v>
      </c>
      <c r="B90" s="10"/>
      <c r="C90" s="11"/>
      <c r="D90" s="32" t="s">
        <v>201</v>
      </c>
      <c r="E90" s="38"/>
      <c r="F90" s="55"/>
      <c r="G90" s="14"/>
      <c r="H90" s="15" t="str">
        <f t="shared" si="0"/>
        <v/>
      </c>
      <c r="K90" s="35"/>
    </row>
    <row r="91" spans="1:11" s="1" customFormat="1" hidden="1" x14ac:dyDescent="0.2">
      <c r="A91" s="13">
        <f t="shared" si="14"/>
        <v>0</v>
      </c>
      <c r="B91" s="10"/>
      <c r="C91" s="11"/>
      <c r="D91" s="32" t="s">
        <v>202</v>
      </c>
      <c r="E91" s="38"/>
      <c r="F91" s="55"/>
      <c r="G91" s="14"/>
      <c r="H91" s="15" t="str">
        <f t="shared" si="0"/>
        <v/>
      </c>
      <c r="K91" s="35"/>
    </row>
    <row r="92" spans="1:11" s="1" customFormat="1" hidden="1" x14ac:dyDescent="0.2">
      <c r="A92" s="13">
        <f t="shared" si="14"/>
        <v>0</v>
      </c>
      <c r="B92" s="10"/>
      <c r="C92" s="11"/>
      <c r="D92" s="32" t="s">
        <v>213</v>
      </c>
      <c r="E92" s="38"/>
      <c r="F92" s="55"/>
      <c r="G92" s="14"/>
      <c r="H92" s="15" t="str">
        <f t="shared" si="0"/>
        <v/>
      </c>
      <c r="K92" s="35"/>
    </row>
    <row r="93" spans="1:11" s="1" customFormat="1" hidden="1" x14ac:dyDescent="0.2">
      <c r="A93" s="13">
        <f t="shared" si="14"/>
        <v>0</v>
      </c>
      <c r="B93" s="10"/>
      <c r="C93" s="11"/>
      <c r="D93" s="32" t="s">
        <v>180</v>
      </c>
      <c r="E93" s="38"/>
      <c r="F93" s="55"/>
      <c r="G93" s="14"/>
      <c r="H93" s="15" t="str">
        <f t="shared" si="0"/>
        <v/>
      </c>
      <c r="K93" s="35"/>
    </row>
    <row r="94" spans="1:11" s="1" customFormat="1" ht="15" hidden="1" x14ac:dyDescent="0.25">
      <c r="A94" s="13">
        <f>IF(SUM(E94:E97)&gt;0,1,0)</f>
        <v>0</v>
      </c>
      <c r="B94" s="10"/>
      <c r="C94" s="11"/>
      <c r="D94" s="27" t="s">
        <v>181</v>
      </c>
      <c r="E94" s="38"/>
      <c r="F94" s="55"/>
      <c r="G94" s="14"/>
      <c r="H94" s="15" t="str">
        <f t="shared" si="0"/>
        <v/>
      </c>
      <c r="K94" s="35"/>
    </row>
    <row r="95" spans="1:11" s="1" customFormat="1" hidden="1" x14ac:dyDescent="0.2">
      <c r="A95" s="13">
        <f t="shared" si="14"/>
        <v>0</v>
      </c>
      <c r="B95" s="10"/>
      <c r="C95" s="11"/>
      <c r="D95" s="32" t="s">
        <v>214</v>
      </c>
      <c r="E95" s="38"/>
      <c r="F95" s="55"/>
      <c r="G95" s="14"/>
      <c r="H95" s="15" t="str">
        <f t="shared" si="0"/>
        <v/>
      </c>
      <c r="K95" s="35"/>
    </row>
    <row r="96" spans="1:11" s="1" customFormat="1" hidden="1" x14ac:dyDescent="0.2">
      <c r="A96" s="13">
        <f t="shared" si="14"/>
        <v>0</v>
      </c>
      <c r="B96" s="10"/>
      <c r="C96" s="11"/>
      <c r="D96" s="32" t="s">
        <v>215</v>
      </c>
      <c r="E96" s="38"/>
      <c r="F96" s="55"/>
      <c r="G96" s="14"/>
      <c r="H96" s="15" t="str">
        <f t="shared" si="0"/>
        <v/>
      </c>
      <c r="K96" s="35"/>
    </row>
    <row r="97" spans="1:11" s="1" customFormat="1" hidden="1" x14ac:dyDescent="0.2">
      <c r="A97" s="13">
        <f t="shared" si="14"/>
        <v>0</v>
      </c>
      <c r="B97" s="10"/>
      <c r="C97" s="11"/>
      <c r="D97" s="32" t="s">
        <v>216</v>
      </c>
      <c r="E97" s="38"/>
      <c r="F97" s="55"/>
      <c r="G97" s="14"/>
      <c r="H97" s="15" t="str">
        <f t="shared" si="0"/>
        <v/>
      </c>
      <c r="K97" s="35"/>
    </row>
    <row r="98" spans="1:11" s="1" customFormat="1" ht="15" hidden="1" x14ac:dyDescent="0.25">
      <c r="A98" s="13">
        <f>IF(SUM(E98:E104)&gt;0,1,0)</f>
        <v>0</v>
      </c>
      <c r="B98" s="10"/>
      <c r="C98" s="11"/>
      <c r="D98" s="27" t="s">
        <v>182</v>
      </c>
      <c r="E98" s="38"/>
      <c r="F98" s="55"/>
      <c r="G98" s="14"/>
      <c r="H98" s="15" t="str">
        <f t="shared" si="0"/>
        <v/>
      </c>
      <c r="K98" s="35"/>
    </row>
    <row r="99" spans="1:11" s="1" customFormat="1" hidden="1" x14ac:dyDescent="0.2">
      <c r="A99" s="13">
        <f t="shared" si="14"/>
        <v>0</v>
      </c>
      <c r="B99" s="10"/>
      <c r="C99" s="11"/>
      <c r="D99" s="32" t="s">
        <v>203</v>
      </c>
      <c r="E99" s="38"/>
      <c r="F99" s="55"/>
      <c r="G99" s="14"/>
      <c r="H99" s="15" t="str">
        <f t="shared" si="0"/>
        <v/>
      </c>
      <c r="K99" s="35"/>
    </row>
    <row r="100" spans="1:11" s="1" customFormat="1" hidden="1" x14ac:dyDescent="0.2">
      <c r="A100" s="13">
        <f t="shared" si="14"/>
        <v>0</v>
      </c>
      <c r="B100" s="10"/>
      <c r="C100" s="11"/>
      <c r="D100" s="32" t="s">
        <v>204</v>
      </c>
      <c r="E100" s="38"/>
      <c r="F100" s="55"/>
      <c r="G100" s="14"/>
      <c r="H100" s="15" t="str">
        <f t="shared" si="0"/>
        <v/>
      </c>
      <c r="K100" s="35"/>
    </row>
    <row r="101" spans="1:11" s="1" customFormat="1" hidden="1" x14ac:dyDescent="0.2">
      <c r="A101" s="13">
        <f t="shared" si="14"/>
        <v>0</v>
      </c>
      <c r="B101" s="10"/>
      <c r="C101" s="11"/>
      <c r="D101" s="32" t="s">
        <v>205</v>
      </c>
      <c r="E101" s="38"/>
      <c r="F101" s="55"/>
      <c r="G101" s="14"/>
      <c r="H101" s="15" t="str">
        <f t="shared" si="0"/>
        <v/>
      </c>
      <c r="K101" s="35"/>
    </row>
    <row r="102" spans="1:11" s="1" customFormat="1" hidden="1" x14ac:dyDescent="0.2">
      <c r="A102" s="13">
        <f t="shared" si="14"/>
        <v>0</v>
      </c>
      <c r="B102" s="10"/>
      <c r="C102" s="11"/>
      <c r="D102" s="32" t="s">
        <v>206</v>
      </c>
      <c r="E102" s="38"/>
      <c r="F102" s="55"/>
      <c r="G102" s="14"/>
      <c r="H102" s="15" t="str">
        <f t="shared" si="0"/>
        <v/>
      </c>
      <c r="K102" s="35"/>
    </row>
    <row r="103" spans="1:11" s="1" customFormat="1" hidden="1" x14ac:dyDescent="0.2">
      <c r="A103" s="13">
        <f t="shared" si="14"/>
        <v>0</v>
      </c>
      <c r="B103" s="10"/>
      <c r="C103" s="11"/>
      <c r="D103" s="32" t="s">
        <v>217</v>
      </c>
      <c r="E103" s="38"/>
      <c r="F103" s="55"/>
      <c r="G103" s="14"/>
      <c r="H103" s="15" t="str">
        <f t="shared" si="0"/>
        <v/>
      </c>
      <c r="K103" s="35"/>
    </row>
    <row r="104" spans="1:11" s="1" customFormat="1" hidden="1" x14ac:dyDescent="0.2">
      <c r="A104" s="13">
        <f t="shared" si="14"/>
        <v>0</v>
      </c>
      <c r="B104" s="10"/>
      <c r="C104" s="11"/>
      <c r="D104" s="32" t="s">
        <v>218</v>
      </c>
      <c r="E104" s="38"/>
      <c r="F104" s="55"/>
      <c r="G104" s="14"/>
      <c r="H104" s="15" t="str">
        <f t="shared" si="0"/>
        <v/>
      </c>
      <c r="K104" s="35"/>
    </row>
    <row r="105" spans="1:11" s="1" customFormat="1" ht="15" hidden="1" x14ac:dyDescent="0.25">
      <c r="A105" s="13">
        <f>IF(SUM(E105:E121)&gt;0,1,0)</f>
        <v>0</v>
      </c>
      <c r="B105" s="10"/>
      <c r="C105" s="11"/>
      <c r="D105" s="27" t="s">
        <v>183</v>
      </c>
      <c r="E105" s="38"/>
      <c r="F105" s="55"/>
      <c r="G105" s="14"/>
      <c r="H105" s="15" t="str">
        <f t="shared" si="0"/>
        <v/>
      </c>
      <c r="K105" s="35"/>
    </row>
    <row r="106" spans="1:11" s="1" customFormat="1" hidden="1" x14ac:dyDescent="0.2">
      <c r="A106" s="13">
        <f t="shared" si="14"/>
        <v>0</v>
      </c>
      <c r="B106" s="10"/>
      <c r="C106" s="11"/>
      <c r="D106" s="32" t="s">
        <v>207</v>
      </c>
      <c r="E106" s="38"/>
      <c r="F106" s="55"/>
      <c r="G106" s="14"/>
      <c r="H106" s="15" t="str">
        <f t="shared" si="0"/>
        <v/>
      </c>
      <c r="K106" s="35"/>
    </row>
    <row r="107" spans="1:11" s="1" customFormat="1" hidden="1" x14ac:dyDescent="0.2">
      <c r="A107" s="13">
        <f t="shared" si="14"/>
        <v>0</v>
      </c>
      <c r="B107" s="10"/>
      <c r="C107" s="11"/>
      <c r="D107" s="32" t="s">
        <v>219</v>
      </c>
      <c r="E107" s="38"/>
      <c r="F107" s="55"/>
      <c r="G107" s="14"/>
      <c r="H107" s="15" t="str">
        <f t="shared" si="0"/>
        <v/>
      </c>
      <c r="K107" s="35"/>
    </row>
    <row r="108" spans="1:11" s="1" customFormat="1" hidden="1" x14ac:dyDescent="0.2">
      <c r="A108" s="13">
        <f t="shared" si="14"/>
        <v>0</v>
      </c>
      <c r="B108" s="10"/>
      <c r="C108" s="11"/>
      <c r="D108" s="32" t="s">
        <v>220</v>
      </c>
      <c r="E108" s="38"/>
      <c r="F108" s="55"/>
      <c r="G108" s="14"/>
      <c r="H108" s="15" t="str">
        <f t="shared" si="0"/>
        <v/>
      </c>
      <c r="K108" s="35"/>
    </row>
    <row r="109" spans="1:11" s="1" customFormat="1" hidden="1" x14ac:dyDescent="0.2">
      <c r="A109" s="13">
        <f t="shared" si="14"/>
        <v>0</v>
      </c>
      <c r="B109" s="10"/>
      <c r="C109" s="11"/>
      <c r="D109" s="32" t="s">
        <v>208</v>
      </c>
      <c r="E109" s="38"/>
      <c r="F109" s="55"/>
      <c r="G109" s="14"/>
      <c r="H109" s="15" t="str">
        <f t="shared" si="0"/>
        <v/>
      </c>
      <c r="K109" s="35"/>
    </row>
    <row r="110" spans="1:11" s="1" customFormat="1" hidden="1" x14ac:dyDescent="0.2">
      <c r="A110" s="13">
        <f t="shared" si="14"/>
        <v>0</v>
      </c>
      <c r="B110" s="10"/>
      <c r="C110" s="11"/>
      <c r="D110" s="32" t="s">
        <v>221</v>
      </c>
      <c r="E110" s="38"/>
      <c r="F110" s="55"/>
      <c r="G110" s="14"/>
      <c r="H110" s="15" t="str">
        <f t="shared" si="0"/>
        <v/>
      </c>
      <c r="K110" s="35"/>
    </row>
    <row r="111" spans="1:11" s="1" customFormat="1" hidden="1" x14ac:dyDescent="0.2">
      <c r="A111" s="13">
        <f t="shared" si="14"/>
        <v>0</v>
      </c>
      <c r="B111" s="10"/>
      <c r="C111" s="11"/>
      <c r="D111" s="32" t="s">
        <v>222</v>
      </c>
      <c r="E111" s="38"/>
      <c r="F111" s="55"/>
      <c r="G111" s="14"/>
      <c r="H111" s="15" t="str">
        <f t="shared" si="0"/>
        <v/>
      </c>
      <c r="K111" s="35"/>
    </row>
    <row r="112" spans="1:11" s="1" customFormat="1" hidden="1" x14ac:dyDescent="0.2">
      <c r="A112" s="13">
        <f t="shared" si="14"/>
        <v>0</v>
      </c>
      <c r="B112" s="10"/>
      <c r="C112" s="11"/>
      <c r="D112" s="32" t="s">
        <v>223</v>
      </c>
      <c r="E112" s="38"/>
      <c r="F112" s="55"/>
      <c r="G112" s="14"/>
      <c r="H112" s="15" t="str">
        <f t="shared" si="0"/>
        <v/>
      </c>
      <c r="K112" s="35"/>
    </row>
    <row r="113" spans="1:11" s="1" customFormat="1" hidden="1" x14ac:dyDescent="0.2">
      <c r="A113" s="13">
        <f t="shared" si="14"/>
        <v>0</v>
      </c>
      <c r="B113" s="10"/>
      <c r="C113" s="11"/>
      <c r="D113" s="32" t="s">
        <v>224</v>
      </c>
      <c r="E113" s="38"/>
      <c r="F113" s="55"/>
      <c r="G113" s="14"/>
      <c r="H113" s="15" t="str">
        <f t="shared" si="0"/>
        <v/>
      </c>
      <c r="K113" s="35"/>
    </row>
    <row r="114" spans="1:11" s="1" customFormat="1" hidden="1" x14ac:dyDescent="0.2">
      <c r="A114" s="13">
        <f t="shared" si="14"/>
        <v>0</v>
      </c>
      <c r="B114" s="10"/>
      <c r="C114" s="11"/>
      <c r="D114" s="32" t="s">
        <v>225</v>
      </c>
      <c r="E114" s="38"/>
      <c r="F114" s="55"/>
      <c r="G114" s="14"/>
      <c r="H114" s="15" t="str">
        <f t="shared" si="0"/>
        <v/>
      </c>
      <c r="K114" s="35"/>
    </row>
    <row r="115" spans="1:11" s="1" customFormat="1" hidden="1" x14ac:dyDescent="0.2">
      <c r="A115" s="13">
        <f t="shared" si="14"/>
        <v>0</v>
      </c>
      <c r="B115" s="10"/>
      <c r="C115" s="11"/>
      <c r="D115" s="32" t="s">
        <v>226</v>
      </c>
      <c r="E115" s="38"/>
      <c r="F115" s="55"/>
      <c r="G115" s="14"/>
      <c r="H115" s="15" t="str">
        <f t="shared" si="0"/>
        <v/>
      </c>
      <c r="K115" s="35"/>
    </row>
    <row r="116" spans="1:11" s="1" customFormat="1" hidden="1" x14ac:dyDescent="0.2">
      <c r="A116" s="13">
        <f t="shared" si="14"/>
        <v>0</v>
      </c>
      <c r="B116" s="10"/>
      <c r="C116" s="11"/>
      <c r="D116" s="32" t="s">
        <v>227</v>
      </c>
      <c r="E116" s="38"/>
      <c r="F116" s="55"/>
      <c r="G116" s="14"/>
      <c r="H116" s="15" t="str">
        <f t="shared" si="0"/>
        <v/>
      </c>
      <c r="K116" s="35"/>
    </row>
    <row r="117" spans="1:11" s="1" customFormat="1" hidden="1" x14ac:dyDescent="0.2">
      <c r="A117" s="13">
        <f t="shared" si="14"/>
        <v>0</v>
      </c>
      <c r="B117" s="10"/>
      <c r="C117" s="11"/>
      <c r="D117" s="32" t="s">
        <v>228</v>
      </c>
      <c r="E117" s="38"/>
      <c r="F117" s="55"/>
      <c r="G117" s="14"/>
      <c r="H117" s="15" t="str">
        <f t="shared" si="0"/>
        <v/>
      </c>
      <c r="K117" s="35"/>
    </row>
    <row r="118" spans="1:11" s="1" customFormat="1" hidden="1" x14ac:dyDescent="0.2">
      <c r="A118" s="13">
        <f t="shared" si="14"/>
        <v>0</v>
      </c>
      <c r="B118" s="10"/>
      <c r="C118" s="11"/>
      <c r="D118" s="32" t="s">
        <v>229</v>
      </c>
      <c r="E118" s="38"/>
      <c r="F118" s="55"/>
      <c r="G118" s="14"/>
      <c r="H118" s="15" t="str">
        <f t="shared" si="0"/>
        <v/>
      </c>
      <c r="K118" s="35"/>
    </row>
    <row r="119" spans="1:11" s="1" customFormat="1" hidden="1" x14ac:dyDescent="0.2">
      <c r="A119" s="13">
        <f t="shared" si="14"/>
        <v>0</v>
      </c>
      <c r="B119" s="10"/>
      <c r="C119" s="11"/>
      <c r="D119" s="32" t="s">
        <v>230</v>
      </c>
      <c r="E119" s="38"/>
      <c r="F119" s="55"/>
      <c r="G119" s="14"/>
      <c r="H119" s="15" t="str">
        <f t="shared" si="0"/>
        <v/>
      </c>
      <c r="K119" s="35"/>
    </row>
    <row r="120" spans="1:11" s="1" customFormat="1" hidden="1" x14ac:dyDescent="0.2">
      <c r="A120" s="13">
        <f t="shared" si="14"/>
        <v>0</v>
      </c>
      <c r="B120" s="10"/>
      <c r="C120" s="11"/>
      <c r="D120" s="32" t="s">
        <v>231</v>
      </c>
      <c r="E120" s="38"/>
      <c r="F120" s="55"/>
      <c r="G120" s="14"/>
      <c r="H120" s="15" t="str">
        <f t="shared" si="0"/>
        <v/>
      </c>
      <c r="K120" s="35"/>
    </row>
    <row r="121" spans="1:11" s="1" customFormat="1" hidden="1" x14ac:dyDescent="0.2">
      <c r="A121" s="13">
        <f t="shared" si="14"/>
        <v>0</v>
      </c>
      <c r="B121" s="10"/>
      <c r="C121" s="11"/>
      <c r="D121" s="32" t="s">
        <v>232</v>
      </c>
      <c r="E121" s="38"/>
      <c r="F121" s="55"/>
      <c r="G121" s="14"/>
      <c r="H121" s="15" t="str">
        <f t="shared" si="0"/>
        <v/>
      </c>
      <c r="K121" s="35"/>
    </row>
    <row r="122" spans="1:11" s="1" customFormat="1" ht="15" hidden="1" x14ac:dyDescent="0.25">
      <c r="A122" s="13">
        <f>IF(SUM(E122:E137)&gt;0,1,0)</f>
        <v>0</v>
      </c>
      <c r="B122" s="10"/>
      <c r="C122" s="11"/>
      <c r="D122" s="27" t="s">
        <v>184</v>
      </c>
      <c r="E122" s="38"/>
      <c r="F122" s="55"/>
      <c r="G122" s="14"/>
      <c r="H122" s="15" t="str">
        <f t="shared" si="0"/>
        <v/>
      </c>
      <c r="K122" s="35"/>
    </row>
    <row r="123" spans="1:11" s="1" customFormat="1" hidden="1" x14ac:dyDescent="0.2">
      <c r="A123" s="13">
        <f t="shared" si="14"/>
        <v>0</v>
      </c>
      <c r="B123" s="10"/>
      <c r="C123" s="11"/>
      <c r="D123" s="32" t="s">
        <v>233</v>
      </c>
      <c r="E123" s="38"/>
      <c r="F123" s="55"/>
      <c r="G123" s="14"/>
      <c r="H123" s="15" t="str">
        <f t="shared" si="0"/>
        <v/>
      </c>
      <c r="K123" s="35"/>
    </row>
    <row r="124" spans="1:11" s="1" customFormat="1" hidden="1" x14ac:dyDescent="0.2">
      <c r="A124" s="13">
        <f t="shared" si="14"/>
        <v>0</v>
      </c>
      <c r="B124" s="10"/>
      <c r="C124" s="11"/>
      <c r="D124" s="32" t="s">
        <v>234</v>
      </c>
      <c r="E124" s="38"/>
      <c r="F124" s="55"/>
      <c r="G124" s="14"/>
      <c r="H124" s="15" t="str">
        <f t="shared" si="0"/>
        <v/>
      </c>
      <c r="K124" s="35"/>
    </row>
    <row r="125" spans="1:11" s="1" customFormat="1" hidden="1" x14ac:dyDescent="0.2">
      <c r="A125" s="13">
        <f t="shared" si="14"/>
        <v>0</v>
      </c>
      <c r="B125" s="10"/>
      <c r="C125" s="11"/>
      <c r="D125" s="32" t="s">
        <v>235</v>
      </c>
      <c r="E125" s="38"/>
      <c r="F125" s="55"/>
      <c r="G125" s="14"/>
      <c r="H125" s="15" t="str">
        <f t="shared" si="0"/>
        <v/>
      </c>
      <c r="K125" s="35"/>
    </row>
    <row r="126" spans="1:11" s="1" customFormat="1" hidden="1" x14ac:dyDescent="0.2">
      <c r="A126" s="13">
        <f t="shared" si="14"/>
        <v>0</v>
      </c>
      <c r="B126" s="10"/>
      <c r="C126" s="11"/>
      <c r="D126" s="32" t="s">
        <v>236</v>
      </c>
      <c r="E126" s="38"/>
      <c r="F126" s="55"/>
      <c r="G126" s="14"/>
      <c r="H126" s="15" t="str">
        <f t="shared" si="0"/>
        <v/>
      </c>
      <c r="K126" s="35"/>
    </row>
    <row r="127" spans="1:11" s="1" customFormat="1" hidden="1" x14ac:dyDescent="0.2">
      <c r="A127" s="13">
        <f t="shared" si="14"/>
        <v>0</v>
      </c>
      <c r="B127" s="10"/>
      <c r="C127" s="11"/>
      <c r="D127" s="32" t="s">
        <v>237</v>
      </c>
      <c r="E127" s="38"/>
      <c r="F127" s="55"/>
      <c r="G127" s="14"/>
      <c r="H127" s="15" t="str">
        <f t="shared" si="0"/>
        <v/>
      </c>
      <c r="K127" s="35"/>
    </row>
    <row r="128" spans="1:11" s="1" customFormat="1" hidden="1" x14ac:dyDescent="0.2">
      <c r="A128" s="13">
        <f t="shared" si="14"/>
        <v>0</v>
      </c>
      <c r="B128" s="10"/>
      <c r="C128" s="11"/>
      <c r="D128" s="32" t="s">
        <v>238</v>
      </c>
      <c r="E128" s="38"/>
      <c r="F128" s="55"/>
      <c r="G128" s="14"/>
      <c r="H128" s="15" t="str">
        <f t="shared" si="0"/>
        <v/>
      </c>
      <c r="K128" s="35"/>
    </row>
    <row r="129" spans="1:11" s="1" customFormat="1" hidden="1" x14ac:dyDescent="0.2">
      <c r="A129" s="13">
        <f t="shared" si="14"/>
        <v>0</v>
      </c>
      <c r="B129" s="10"/>
      <c r="C129" s="11"/>
      <c r="D129" s="32" t="s">
        <v>239</v>
      </c>
      <c r="E129" s="38"/>
      <c r="F129" s="55"/>
      <c r="G129" s="14"/>
      <c r="H129" s="15" t="str">
        <f t="shared" si="0"/>
        <v/>
      </c>
      <c r="K129" s="35"/>
    </row>
    <row r="130" spans="1:11" s="1" customFormat="1" hidden="1" x14ac:dyDescent="0.2">
      <c r="A130" s="13">
        <f t="shared" si="14"/>
        <v>0</v>
      </c>
      <c r="B130" s="10"/>
      <c r="C130" s="11"/>
      <c r="D130" s="32" t="s">
        <v>240</v>
      </c>
      <c r="E130" s="38"/>
      <c r="F130" s="55"/>
      <c r="G130" s="14"/>
      <c r="H130" s="15" t="str">
        <f t="shared" si="0"/>
        <v/>
      </c>
      <c r="K130" s="35"/>
    </row>
    <row r="131" spans="1:11" s="1" customFormat="1" hidden="1" x14ac:dyDescent="0.2">
      <c r="A131" s="13">
        <f t="shared" si="14"/>
        <v>0</v>
      </c>
      <c r="B131" s="10"/>
      <c r="C131" s="11"/>
      <c r="D131" s="32" t="s">
        <v>241</v>
      </c>
      <c r="E131" s="38"/>
      <c r="F131" s="55"/>
      <c r="G131" s="14"/>
      <c r="H131" s="15" t="str">
        <f t="shared" si="0"/>
        <v/>
      </c>
      <c r="K131" s="35"/>
    </row>
    <row r="132" spans="1:11" s="1" customFormat="1" hidden="1" x14ac:dyDescent="0.2">
      <c r="A132" s="13">
        <f t="shared" si="14"/>
        <v>0</v>
      </c>
      <c r="B132" s="10"/>
      <c r="C132" s="11"/>
      <c r="D132" s="32" t="s">
        <v>242</v>
      </c>
      <c r="E132" s="38"/>
      <c r="F132" s="55"/>
      <c r="G132" s="14"/>
      <c r="H132" s="15" t="str">
        <f t="shared" si="0"/>
        <v/>
      </c>
      <c r="K132" s="35"/>
    </row>
    <row r="133" spans="1:11" s="1" customFormat="1" hidden="1" x14ac:dyDescent="0.2">
      <c r="A133" s="13">
        <f t="shared" si="14"/>
        <v>0</v>
      </c>
      <c r="B133" s="10"/>
      <c r="C133" s="11"/>
      <c r="D133" s="32" t="s">
        <v>243</v>
      </c>
      <c r="E133" s="38"/>
      <c r="F133" s="55"/>
      <c r="G133" s="14"/>
      <c r="H133" s="15" t="str">
        <f t="shared" si="0"/>
        <v/>
      </c>
      <c r="K133" s="35"/>
    </row>
    <row r="134" spans="1:11" s="1" customFormat="1" hidden="1" x14ac:dyDescent="0.2">
      <c r="A134" s="13">
        <f t="shared" si="14"/>
        <v>0</v>
      </c>
      <c r="B134" s="10"/>
      <c r="C134" s="11"/>
      <c r="D134" s="32" t="s">
        <v>244</v>
      </c>
      <c r="E134" s="38"/>
      <c r="F134" s="55"/>
      <c r="G134" s="14"/>
      <c r="H134" s="15" t="str">
        <f t="shared" si="0"/>
        <v/>
      </c>
      <c r="K134" s="35"/>
    </row>
    <row r="135" spans="1:11" s="1" customFormat="1" hidden="1" x14ac:dyDescent="0.2">
      <c r="A135" s="13">
        <f t="shared" si="14"/>
        <v>0</v>
      </c>
      <c r="B135" s="10"/>
      <c r="C135" s="11"/>
      <c r="D135" s="32" t="s">
        <v>245</v>
      </c>
      <c r="E135" s="38"/>
      <c r="F135" s="55"/>
      <c r="G135" s="14"/>
      <c r="H135" s="15" t="str">
        <f t="shared" si="0"/>
        <v/>
      </c>
      <c r="K135" s="35"/>
    </row>
    <row r="136" spans="1:11" s="1" customFormat="1" hidden="1" x14ac:dyDescent="0.2">
      <c r="A136" s="13">
        <f t="shared" si="14"/>
        <v>0</v>
      </c>
      <c r="B136" s="10"/>
      <c r="C136" s="11"/>
      <c r="D136" s="32" t="s">
        <v>246</v>
      </c>
      <c r="E136" s="38"/>
      <c r="F136" s="55"/>
      <c r="G136" s="14"/>
      <c r="H136" s="15" t="str">
        <f t="shared" si="0"/>
        <v/>
      </c>
      <c r="K136" s="35"/>
    </row>
    <row r="137" spans="1:11" s="1" customFormat="1" hidden="1" x14ac:dyDescent="0.2">
      <c r="A137" s="13">
        <f t="shared" si="14"/>
        <v>0</v>
      </c>
      <c r="B137" s="10"/>
      <c r="C137" s="11"/>
      <c r="D137" s="32" t="s">
        <v>247</v>
      </c>
      <c r="E137" s="38"/>
      <c r="F137" s="55"/>
      <c r="G137" s="14"/>
      <c r="H137" s="15" t="str">
        <f t="shared" si="0"/>
        <v/>
      </c>
      <c r="K137" s="35"/>
    </row>
    <row r="138" spans="1:11" s="1" customFormat="1" ht="15" hidden="1" x14ac:dyDescent="0.25">
      <c r="A138" s="13">
        <f>IF(SUM(E138:E141)&gt;0,1,0)</f>
        <v>0</v>
      </c>
      <c r="B138" s="10"/>
      <c r="C138" s="11"/>
      <c r="D138" s="27" t="s">
        <v>185</v>
      </c>
      <c r="E138" s="38"/>
      <c r="F138" s="55"/>
      <c r="G138" s="14"/>
      <c r="H138" s="15" t="str">
        <f t="shared" si="0"/>
        <v/>
      </c>
      <c r="K138" s="35"/>
    </row>
    <row r="139" spans="1:11" s="1" customFormat="1" hidden="1" x14ac:dyDescent="0.2">
      <c r="A139" s="13">
        <f t="shared" si="14"/>
        <v>0</v>
      </c>
      <c r="B139" s="10"/>
      <c r="C139" s="11"/>
      <c r="D139" s="32" t="s">
        <v>248</v>
      </c>
      <c r="E139" s="38"/>
      <c r="F139" s="55"/>
      <c r="G139" s="14"/>
      <c r="H139" s="15" t="str">
        <f t="shared" si="0"/>
        <v/>
      </c>
      <c r="K139" s="35"/>
    </row>
    <row r="140" spans="1:11" s="1" customFormat="1" hidden="1" x14ac:dyDescent="0.2">
      <c r="A140" s="13">
        <f t="shared" si="14"/>
        <v>0</v>
      </c>
      <c r="B140" s="10"/>
      <c r="C140" s="11"/>
      <c r="D140" s="32" t="s">
        <v>249</v>
      </c>
      <c r="E140" s="38"/>
      <c r="F140" s="55"/>
      <c r="G140" s="14"/>
      <c r="H140" s="15" t="str">
        <f t="shared" si="0"/>
        <v/>
      </c>
      <c r="K140" s="35"/>
    </row>
    <row r="141" spans="1:11" s="1" customFormat="1" hidden="1" x14ac:dyDescent="0.2">
      <c r="A141" s="13">
        <f t="shared" si="14"/>
        <v>0</v>
      </c>
      <c r="B141" s="10"/>
      <c r="C141" s="11"/>
      <c r="D141" s="32" t="s">
        <v>250</v>
      </c>
      <c r="E141" s="38"/>
      <c r="F141" s="55"/>
      <c r="G141" s="14"/>
      <c r="H141" s="15" t="str">
        <f t="shared" si="0"/>
        <v/>
      </c>
      <c r="K141" s="35"/>
    </row>
    <row r="142" spans="1:11" s="1" customFormat="1" ht="15" hidden="1" x14ac:dyDescent="0.25">
      <c r="A142" s="13">
        <f>IF(SUM(E142:E150)&gt;0,1,0)</f>
        <v>0</v>
      </c>
      <c r="B142" s="10"/>
      <c r="C142" s="11"/>
      <c r="D142" s="27" t="s">
        <v>186</v>
      </c>
      <c r="E142" s="38"/>
      <c r="F142" s="55"/>
      <c r="G142" s="14"/>
      <c r="H142" s="15" t="str">
        <f t="shared" si="0"/>
        <v/>
      </c>
      <c r="K142" s="35"/>
    </row>
    <row r="143" spans="1:11" s="1" customFormat="1" hidden="1" x14ac:dyDescent="0.2">
      <c r="A143" s="13">
        <f t="shared" si="14"/>
        <v>0</v>
      </c>
      <c r="B143" s="10"/>
      <c r="C143" s="11"/>
      <c r="D143" s="32" t="s">
        <v>209</v>
      </c>
      <c r="E143" s="38"/>
      <c r="F143" s="55"/>
      <c r="G143" s="14"/>
      <c r="H143" s="15" t="str">
        <f t="shared" si="0"/>
        <v/>
      </c>
      <c r="K143" s="35"/>
    </row>
    <row r="144" spans="1:11" s="1" customFormat="1" hidden="1" x14ac:dyDescent="0.2">
      <c r="A144" s="13">
        <f t="shared" si="14"/>
        <v>0</v>
      </c>
      <c r="B144" s="10"/>
      <c r="C144" s="11"/>
      <c r="D144" s="32" t="s">
        <v>251</v>
      </c>
      <c r="E144" s="38"/>
      <c r="F144" s="55"/>
      <c r="G144" s="14"/>
      <c r="H144" s="15" t="str">
        <f t="shared" si="0"/>
        <v/>
      </c>
      <c r="K144" s="35"/>
    </row>
    <row r="145" spans="1:11" s="1" customFormat="1" hidden="1" x14ac:dyDescent="0.2">
      <c r="A145" s="13">
        <f t="shared" si="14"/>
        <v>0</v>
      </c>
      <c r="B145" s="10"/>
      <c r="C145" s="11"/>
      <c r="D145" s="32" t="s">
        <v>252</v>
      </c>
      <c r="E145" s="38"/>
      <c r="F145" s="55"/>
      <c r="G145" s="14"/>
      <c r="H145" s="15" t="str">
        <f t="shared" si="0"/>
        <v/>
      </c>
      <c r="K145" s="35"/>
    </row>
    <row r="146" spans="1:11" s="1" customFormat="1" hidden="1" x14ac:dyDescent="0.2">
      <c r="A146" s="13">
        <f t="shared" si="14"/>
        <v>0</v>
      </c>
      <c r="B146" s="10"/>
      <c r="C146" s="11"/>
      <c r="D146" s="32" t="s">
        <v>253</v>
      </c>
      <c r="E146" s="38"/>
      <c r="F146" s="55"/>
      <c r="G146" s="14"/>
      <c r="H146" s="15" t="str">
        <f t="shared" si="0"/>
        <v/>
      </c>
      <c r="K146" s="35"/>
    </row>
    <row r="147" spans="1:11" s="1" customFormat="1" hidden="1" x14ac:dyDescent="0.2">
      <c r="A147" s="13">
        <f t="shared" si="14"/>
        <v>0</v>
      </c>
      <c r="B147" s="10"/>
      <c r="C147" s="11"/>
      <c r="D147" s="32" t="s">
        <v>254</v>
      </c>
      <c r="E147" s="38"/>
      <c r="F147" s="55"/>
      <c r="G147" s="14"/>
      <c r="H147" s="15" t="str">
        <f t="shared" si="0"/>
        <v/>
      </c>
      <c r="K147" s="35"/>
    </row>
    <row r="148" spans="1:11" s="1" customFormat="1" hidden="1" x14ac:dyDescent="0.2">
      <c r="A148" s="13">
        <f t="shared" si="14"/>
        <v>0</v>
      </c>
      <c r="B148" s="10"/>
      <c r="C148" s="11"/>
      <c r="D148" s="32" t="s">
        <v>255</v>
      </c>
      <c r="E148" s="38"/>
      <c r="F148" s="55"/>
      <c r="G148" s="14"/>
      <c r="H148" s="15" t="str">
        <f t="shared" si="0"/>
        <v/>
      </c>
      <c r="K148" s="35"/>
    </row>
    <row r="149" spans="1:11" s="1" customFormat="1" hidden="1" x14ac:dyDescent="0.2">
      <c r="A149" s="13">
        <f t="shared" si="14"/>
        <v>0</v>
      </c>
      <c r="B149" s="10"/>
      <c r="C149" s="11"/>
      <c r="D149" s="32" t="s">
        <v>256</v>
      </c>
      <c r="E149" s="38"/>
      <c r="F149" s="55"/>
      <c r="G149" s="14"/>
      <c r="H149" s="15" t="str">
        <f t="shared" si="0"/>
        <v/>
      </c>
      <c r="K149" s="35"/>
    </row>
    <row r="150" spans="1:11" s="1" customFormat="1" hidden="1" x14ac:dyDescent="0.2">
      <c r="A150" s="13">
        <f t="shared" si="14"/>
        <v>0</v>
      </c>
      <c r="B150" s="10"/>
      <c r="C150" s="11"/>
      <c r="D150" s="32" t="s">
        <v>257</v>
      </c>
      <c r="E150" s="38"/>
      <c r="F150" s="55"/>
      <c r="G150" s="14"/>
      <c r="H150" s="15" t="str">
        <f t="shared" si="0"/>
        <v/>
      </c>
      <c r="K150" s="35"/>
    </row>
    <row r="151" spans="1:11" s="1" customFormat="1" ht="15" hidden="1" x14ac:dyDescent="0.25">
      <c r="A151" s="13">
        <f>IF(SUM(E151:E152)&gt;0,1,0)</f>
        <v>0</v>
      </c>
      <c r="B151" s="10"/>
      <c r="C151" s="11"/>
      <c r="D151" s="27" t="s">
        <v>187</v>
      </c>
      <c r="E151" s="38"/>
      <c r="F151" s="55"/>
      <c r="G151" s="14"/>
      <c r="H151" s="15" t="str">
        <f t="shared" si="0"/>
        <v/>
      </c>
      <c r="K151" s="35"/>
    </row>
    <row r="152" spans="1:11" s="1" customFormat="1" hidden="1" x14ac:dyDescent="0.2">
      <c r="A152" s="13">
        <f t="shared" si="14"/>
        <v>0</v>
      </c>
      <c r="B152" s="10"/>
      <c r="C152" s="11"/>
      <c r="D152" s="32" t="s">
        <v>210</v>
      </c>
      <c r="E152" s="38"/>
      <c r="F152" s="55"/>
      <c r="G152" s="14"/>
      <c r="H152" s="15" t="str">
        <f t="shared" si="0"/>
        <v/>
      </c>
      <c r="K152" s="35"/>
    </row>
    <row r="153" spans="1:11" s="1" customFormat="1" ht="15" hidden="1" x14ac:dyDescent="0.25">
      <c r="A153" s="13">
        <f>IF(SUM(E153:E227)&gt;0,1,0)</f>
        <v>0</v>
      </c>
      <c r="B153" s="10"/>
      <c r="C153" s="11"/>
      <c r="D153" s="34" t="s">
        <v>258</v>
      </c>
      <c r="E153" s="38"/>
      <c r="F153" s="55"/>
      <c r="G153" s="14"/>
      <c r="H153" s="15" t="str">
        <f t="shared" si="0"/>
        <v/>
      </c>
      <c r="K153" s="35"/>
    </row>
    <row r="154" spans="1:11" s="1" customFormat="1" ht="15" hidden="1" x14ac:dyDescent="0.25">
      <c r="A154" s="13">
        <f>IF(SUM(E154:E155)&gt;0,1,0)</f>
        <v>0</v>
      </c>
      <c r="B154" s="10"/>
      <c r="C154" s="11"/>
      <c r="D154" s="33" t="s">
        <v>259</v>
      </c>
      <c r="E154" s="38"/>
      <c r="F154" s="55"/>
      <c r="G154" s="14"/>
      <c r="H154" s="15" t="str">
        <f t="shared" si="0"/>
        <v/>
      </c>
      <c r="K154" s="35"/>
    </row>
    <row r="155" spans="1:11" s="1" customFormat="1" hidden="1" x14ac:dyDescent="0.2">
      <c r="A155" s="13">
        <f t="shared" ref="A155" si="15">IF(E155&gt;0,1,0)</f>
        <v>0</v>
      </c>
      <c r="B155" s="10"/>
      <c r="C155" s="11"/>
      <c r="D155" s="22" t="s">
        <v>322</v>
      </c>
      <c r="E155" s="38"/>
      <c r="F155" s="55"/>
      <c r="G155" s="14"/>
      <c r="H155" s="15" t="str">
        <f t="shared" si="0"/>
        <v/>
      </c>
      <c r="K155" s="35"/>
    </row>
    <row r="156" spans="1:11" s="1" customFormat="1" ht="15" hidden="1" x14ac:dyDescent="0.25">
      <c r="A156" s="13">
        <f>IF(SUM(E156:E160)&gt;0,1,0)</f>
        <v>0</v>
      </c>
      <c r="B156" s="10"/>
      <c r="C156" s="11"/>
      <c r="D156" s="21" t="s">
        <v>260</v>
      </c>
      <c r="E156" s="38"/>
      <c r="F156" s="55"/>
      <c r="G156" s="14"/>
      <c r="H156" s="15" t="str">
        <f t="shared" si="0"/>
        <v/>
      </c>
      <c r="K156" s="35"/>
    </row>
    <row r="157" spans="1:11" s="1" customFormat="1" hidden="1" x14ac:dyDescent="0.2">
      <c r="A157" s="13">
        <f t="shared" ref="A157:A160" si="16">IF(E157&gt;0,1,0)</f>
        <v>0</v>
      </c>
      <c r="B157" s="10"/>
      <c r="C157" s="11"/>
      <c r="D157" s="22" t="s">
        <v>322</v>
      </c>
      <c r="E157" s="38"/>
      <c r="F157" s="55"/>
      <c r="G157" s="14"/>
      <c r="H157" s="15" t="str">
        <f t="shared" si="0"/>
        <v/>
      </c>
      <c r="K157" s="35"/>
    </row>
    <row r="158" spans="1:11" s="1" customFormat="1" hidden="1" x14ac:dyDescent="0.2">
      <c r="A158" s="13">
        <f t="shared" si="16"/>
        <v>0</v>
      </c>
      <c r="B158" s="10"/>
      <c r="C158" s="11"/>
      <c r="D158" s="22" t="s">
        <v>323</v>
      </c>
      <c r="E158" s="38"/>
      <c r="F158" s="55"/>
      <c r="G158" s="14"/>
      <c r="H158" s="15" t="str">
        <f t="shared" si="0"/>
        <v/>
      </c>
      <c r="K158" s="35"/>
    </row>
    <row r="159" spans="1:11" s="1" customFormat="1" hidden="1" x14ac:dyDescent="0.2">
      <c r="A159" s="13">
        <f t="shared" si="16"/>
        <v>0</v>
      </c>
      <c r="B159" s="10"/>
      <c r="C159" s="11"/>
      <c r="D159" s="22" t="s">
        <v>324</v>
      </c>
      <c r="E159" s="38"/>
      <c r="F159" s="55"/>
      <c r="G159" s="14"/>
      <c r="H159" s="15" t="str">
        <f t="shared" si="0"/>
        <v/>
      </c>
      <c r="K159" s="35"/>
    </row>
    <row r="160" spans="1:11" s="1" customFormat="1" hidden="1" x14ac:dyDescent="0.2">
      <c r="A160" s="13">
        <f t="shared" si="16"/>
        <v>0</v>
      </c>
      <c r="B160" s="10"/>
      <c r="C160" s="11"/>
      <c r="D160" s="22" t="s">
        <v>325</v>
      </c>
      <c r="E160" s="38"/>
      <c r="F160" s="55"/>
      <c r="G160" s="14"/>
      <c r="H160" s="15" t="str">
        <f t="shared" si="0"/>
        <v/>
      </c>
      <c r="K160" s="35"/>
    </row>
    <row r="161" spans="1:11" s="1" customFormat="1" ht="15" hidden="1" x14ac:dyDescent="0.25">
      <c r="A161" s="13">
        <f>IF(SUM(E161:E162)&gt;0,1,0)</f>
        <v>0</v>
      </c>
      <c r="B161" s="10"/>
      <c r="C161" s="11"/>
      <c r="D161" s="21" t="s">
        <v>282</v>
      </c>
      <c r="E161" s="38"/>
      <c r="F161" s="55"/>
      <c r="G161" s="14"/>
      <c r="H161" s="15" t="str">
        <f t="shared" si="0"/>
        <v/>
      </c>
      <c r="K161" s="35"/>
    </row>
    <row r="162" spans="1:11" s="1" customFormat="1" hidden="1" x14ac:dyDescent="0.2">
      <c r="A162" s="13">
        <f t="shared" ref="A162" si="17">IF(E162&gt;0,1,0)</f>
        <v>0</v>
      </c>
      <c r="B162" s="10"/>
      <c r="C162" s="11"/>
      <c r="D162" s="22" t="s">
        <v>322</v>
      </c>
      <c r="E162" s="38"/>
      <c r="F162" s="55"/>
      <c r="G162" s="14"/>
      <c r="H162" s="15" t="str">
        <f t="shared" si="0"/>
        <v/>
      </c>
      <c r="K162" s="35"/>
    </row>
    <row r="163" spans="1:11" s="1" customFormat="1" ht="15" hidden="1" x14ac:dyDescent="0.25">
      <c r="A163" s="13">
        <f>IF(SUM(E163:E227)&gt;0,1,0)</f>
        <v>0</v>
      </c>
      <c r="B163" s="10"/>
      <c r="C163" s="11"/>
      <c r="D163" s="34" t="s">
        <v>261</v>
      </c>
      <c r="E163" s="38"/>
      <c r="F163" s="55"/>
      <c r="G163" s="14"/>
      <c r="H163" s="15" t="str">
        <f t="shared" si="0"/>
        <v/>
      </c>
      <c r="K163" s="35"/>
    </row>
    <row r="164" spans="1:11" s="1" customFormat="1" ht="15" hidden="1" x14ac:dyDescent="0.25">
      <c r="A164" s="13">
        <f>IF(SUM(E164:E173)&gt;0,1,0)</f>
        <v>0</v>
      </c>
      <c r="B164" s="10"/>
      <c r="C164" s="11"/>
      <c r="D164" s="21" t="s">
        <v>262</v>
      </c>
      <c r="E164" s="38"/>
      <c r="F164" s="55"/>
      <c r="G164" s="14"/>
      <c r="H164" s="15" t="str">
        <f t="shared" si="0"/>
        <v/>
      </c>
      <c r="K164" s="35"/>
    </row>
    <row r="165" spans="1:11" s="1" customFormat="1" hidden="1" x14ac:dyDescent="0.2">
      <c r="A165" s="13">
        <f t="shared" ref="A165:A173" si="18">IF(E165&gt;0,1,0)</f>
        <v>0</v>
      </c>
      <c r="B165" s="10"/>
      <c r="C165" s="11"/>
      <c r="D165" s="22" t="s">
        <v>326</v>
      </c>
      <c r="E165" s="38"/>
      <c r="F165" s="55"/>
      <c r="G165" s="14"/>
      <c r="H165" s="15" t="str">
        <f t="shared" si="0"/>
        <v/>
      </c>
      <c r="K165" s="35"/>
    </row>
    <row r="166" spans="1:11" s="1" customFormat="1" hidden="1" x14ac:dyDescent="0.2">
      <c r="A166" s="13">
        <f t="shared" si="18"/>
        <v>0</v>
      </c>
      <c r="B166" s="10"/>
      <c r="C166" s="11"/>
      <c r="D166" s="22" t="s">
        <v>327</v>
      </c>
      <c r="E166" s="38"/>
      <c r="F166" s="55"/>
      <c r="G166" s="14"/>
      <c r="H166" s="15" t="str">
        <f t="shared" si="0"/>
        <v/>
      </c>
      <c r="K166" s="35"/>
    </row>
    <row r="167" spans="1:11" s="1" customFormat="1" hidden="1" x14ac:dyDescent="0.2">
      <c r="A167" s="13">
        <f t="shared" si="18"/>
        <v>0</v>
      </c>
      <c r="B167" s="10"/>
      <c r="C167" s="11"/>
      <c r="D167" s="22" t="s">
        <v>298</v>
      </c>
      <c r="E167" s="38"/>
      <c r="F167" s="55"/>
      <c r="G167" s="14"/>
      <c r="H167" s="15" t="str">
        <f t="shared" si="0"/>
        <v/>
      </c>
      <c r="K167" s="35"/>
    </row>
    <row r="168" spans="1:11" s="1" customFormat="1" hidden="1" x14ac:dyDescent="0.2">
      <c r="A168" s="13">
        <f t="shared" si="18"/>
        <v>0</v>
      </c>
      <c r="B168" s="10"/>
      <c r="C168" s="11"/>
      <c r="D168" s="22" t="s">
        <v>299</v>
      </c>
      <c r="E168" s="38"/>
      <c r="F168" s="55"/>
      <c r="G168" s="14"/>
      <c r="H168" s="15" t="str">
        <f t="shared" si="0"/>
        <v/>
      </c>
      <c r="K168" s="35"/>
    </row>
    <row r="169" spans="1:11" s="1" customFormat="1" hidden="1" x14ac:dyDescent="0.2">
      <c r="A169" s="13">
        <f t="shared" si="18"/>
        <v>0</v>
      </c>
      <c r="B169" s="10"/>
      <c r="C169" s="11"/>
      <c r="D169" s="22" t="s">
        <v>300</v>
      </c>
      <c r="E169" s="38"/>
      <c r="F169" s="55"/>
      <c r="G169" s="14"/>
      <c r="H169" s="15" t="str">
        <f t="shared" si="0"/>
        <v/>
      </c>
      <c r="K169" s="35"/>
    </row>
    <row r="170" spans="1:11" s="1" customFormat="1" hidden="1" x14ac:dyDescent="0.2">
      <c r="A170" s="13">
        <f t="shared" si="18"/>
        <v>0</v>
      </c>
      <c r="B170" s="10"/>
      <c r="C170" s="11"/>
      <c r="D170" s="22" t="s">
        <v>301</v>
      </c>
      <c r="E170" s="38"/>
      <c r="F170" s="55"/>
      <c r="G170" s="14"/>
      <c r="H170" s="15" t="str">
        <f t="shared" si="0"/>
        <v/>
      </c>
      <c r="K170" s="35"/>
    </row>
    <row r="171" spans="1:11" s="1" customFormat="1" hidden="1" x14ac:dyDescent="0.2">
      <c r="A171" s="13">
        <f t="shared" si="18"/>
        <v>0</v>
      </c>
      <c r="B171" s="10"/>
      <c r="C171" s="11"/>
      <c r="D171" s="22" t="s">
        <v>302</v>
      </c>
      <c r="E171" s="38"/>
      <c r="F171" s="55"/>
      <c r="G171" s="14"/>
      <c r="H171" s="15" t="str">
        <f t="shared" si="0"/>
        <v/>
      </c>
      <c r="K171" s="35"/>
    </row>
    <row r="172" spans="1:11" s="1" customFormat="1" hidden="1" x14ac:dyDescent="0.2">
      <c r="A172" s="13">
        <f t="shared" si="18"/>
        <v>0</v>
      </c>
      <c r="B172" s="10"/>
      <c r="C172" s="11"/>
      <c r="D172" s="22" t="s">
        <v>303</v>
      </c>
      <c r="E172" s="38"/>
      <c r="F172" s="55"/>
      <c r="G172" s="14"/>
      <c r="H172" s="15" t="str">
        <f t="shared" si="0"/>
        <v/>
      </c>
      <c r="K172" s="35"/>
    </row>
    <row r="173" spans="1:11" s="1" customFormat="1" hidden="1" x14ac:dyDescent="0.2">
      <c r="A173" s="13">
        <f t="shared" si="18"/>
        <v>0</v>
      </c>
      <c r="B173" s="10"/>
      <c r="C173" s="11"/>
      <c r="D173" s="22" t="s">
        <v>304</v>
      </c>
      <c r="E173" s="38"/>
      <c r="F173" s="55"/>
      <c r="G173" s="14"/>
      <c r="H173" s="15" t="str">
        <f t="shared" si="0"/>
        <v/>
      </c>
      <c r="K173" s="35"/>
    </row>
    <row r="174" spans="1:11" s="1" customFormat="1" ht="15" hidden="1" x14ac:dyDescent="0.25">
      <c r="A174" s="13">
        <f>IF(SUM(E174:E177)&gt;0,1,0)</f>
        <v>0</v>
      </c>
      <c r="B174" s="10"/>
      <c r="C174" s="11"/>
      <c r="D174" s="21" t="s">
        <v>263</v>
      </c>
      <c r="E174" s="38"/>
      <c r="F174" s="55"/>
      <c r="G174" s="14"/>
      <c r="H174" s="15" t="str">
        <f t="shared" si="0"/>
        <v/>
      </c>
      <c r="K174" s="35"/>
    </row>
    <row r="175" spans="1:11" s="1" customFormat="1" hidden="1" x14ac:dyDescent="0.2">
      <c r="A175" s="13">
        <f t="shared" ref="A175:A177" si="19">IF(E175&gt;0,1,0)</f>
        <v>0</v>
      </c>
      <c r="B175" s="10"/>
      <c r="C175" s="11"/>
      <c r="D175" s="22" t="s">
        <v>305</v>
      </c>
      <c r="E175" s="38"/>
      <c r="F175" s="55"/>
      <c r="G175" s="14"/>
      <c r="H175" s="15" t="str">
        <f t="shared" si="0"/>
        <v/>
      </c>
      <c r="K175" s="35"/>
    </row>
    <row r="176" spans="1:11" s="1" customFormat="1" hidden="1" x14ac:dyDescent="0.2">
      <c r="A176" s="13">
        <f t="shared" si="19"/>
        <v>0</v>
      </c>
      <c r="B176" s="10"/>
      <c r="C176" s="11"/>
      <c r="D176" s="22" t="s">
        <v>283</v>
      </c>
      <c r="E176" s="38"/>
      <c r="F176" s="55"/>
      <c r="G176" s="14"/>
      <c r="H176" s="15" t="str">
        <f t="shared" si="0"/>
        <v/>
      </c>
      <c r="K176" s="35"/>
    </row>
    <row r="177" spans="1:11" s="1" customFormat="1" hidden="1" x14ac:dyDescent="0.2">
      <c r="A177" s="13">
        <f t="shared" si="19"/>
        <v>0</v>
      </c>
      <c r="B177" s="10"/>
      <c r="C177" s="11"/>
      <c r="D177" s="22" t="s">
        <v>306</v>
      </c>
      <c r="E177" s="38"/>
      <c r="F177" s="55"/>
      <c r="G177" s="14"/>
      <c r="H177" s="15" t="str">
        <f t="shared" si="0"/>
        <v/>
      </c>
      <c r="K177" s="35"/>
    </row>
    <row r="178" spans="1:11" s="1" customFormat="1" ht="15" hidden="1" x14ac:dyDescent="0.25">
      <c r="A178" s="13">
        <f>IF(SUM(E178:E190)&gt;0,1,0)</f>
        <v>0</v>
      </c>
      <c r="B178" s="10"/>
      <c r="C178" s="11"/>
      <c r="D178" s="21" t="s">
        <v>264</v>
      </c>
      <c r="E178" s="38"/>
      <c r="F178" s="55"/>
      <c r="G178" s="14"/>
      <c r="H178" s="15" t="str">
        <f t="shared" si="0"/>
        <v/>
      </c>
      <c r="K178" s="35"/>
    </row>
    <row r="179" spans="1:11" s="1" customFormat="1" hidden="1" x14ac:dyDescent="0.2">
      <c r="A179" s="13">
        <f t="shared" ref="A179:A190" si="20">IF(E179&gt;0,1,0)</f>
        <v>0</v>
      </c>
      <c r="B179" s="10"/>
      <c r="C179" s="11"/>
      <c r="D179" s="22" t="s">
        <v>307</v>
      </c>
      <c r="E179" s="38"/>
      <c r="F179" s="55"/>
      <c r="G179" s="14"/>
      <c r="H179" s="15" t="str">
        <f t="shared" si="0"/>
        <v/>
      </c>
      <c r="K179" s="35"/>
    </row>
    <row r="180" spans="1:11" s="1" customFormat="1" hidden="1" x14ac:dyDescent="0.2">
      <c r="A180" s="13">
        <f t="shared" si="20"/>
        <v>0</v>
      </c>
      <c r="B180" s="10"/>
      <c r="C180" s="11"/>
      <c r="D180" s="22" t="s">
        <v>308</v>
      </c>
      <c r="E180" s="38"/>
      <c r="F180" s="55"/>
      <c r="G180" s="14"/>
      <c r="H180" s="15" t="str">
        <f t="shared" si="0"/>
        <v/>
      </c>
      <c r="K180" s="35"/>
    </row>
    <row r="181" spans="1:11" s="1" customFormat="1" hidden="1" x14ac:dyDescent="0.2">
      <c r="A181" s="13">
        <f>IF(SUM(E181:E183)&gt;0,1,0)</f>
        <v>0</v>
      </c>
      <c r="B181" s="10"/>
      <c r="C181" s="11"/>
      <c r="D181" s="22" t="s">
        <v>309</v>
      </c>
      <c r="E181" s="38"/>
      <c r="F181" s="55"/>
      <c r="G181" s="14"/>
      <c r="H181" s="15" t="str">
        <f t="shared" si="0"/>
        <v/>
      </c>
      <c r="K181" s="35"/>
    </row>
    <row r="182" spans="1:11" s="1" customFormat="1" hidden="1" x14ac:dyDescent="0.2">
      <c r="A182" s="13">
        <f t="shared" si="20"/>
        <v>0</v>
      </c>
      <c r="B182" s="10"/>
      <c r="C182" s="11"/>
      <c r="D182" s="22" t="s">
        <v>265</v>
      </c>
      <c r="E182" s="38"/>
      <c r="F182" s="55"/>
      <c r="G182" s="14"/>
      <c r="H182" s="15" t="str">
        <f t="shared" si="0"/>
        <v/>
      </c>
      <c r="K182" s="35"/>
    </row>
    <row r="183" spans="1:11" s="1" customFormat="1" hidden="1" x14ac:dyDescent="0.2">
      <c r="A183" s="13">
        <f t="shared" si="20"/>
        <v>0</v>
      </c>
      <c r="B183" s="10"/>
      <c r="C183" s="11"/>
      <c r="D183" s="22" t="s">
        <v>266</v>
      </c>
      <c r="E183" s="38"/>
      <c r="F183" s="55"/>
      <c r="G183" s="14"/>
      <c r="H183" s="15" t="str">
        <f t="shared" si="0"/>
        <v/>
      </c>
      <c r="K183" s="35"/>
    </row>
    <row r="184" spans="1:11" s="1" customFormat="1" hidden="1" x14ac:dyDescent="0.2">
      <c r="A184" s="13">
        <f t="shared" si="20"/>
        <v>0</v>
      </c>
      <c r="B184" s="10"/>
      <c r="C184" s="11"/>
      <c r="D184" s="22" t="s">
        <v>310</v>
      </c>
      <c r="E184" s="38"/>
      <c r="F184" s="55"/>
      <c r="G184" s="14"/>
      <c r="H184" s="15" t="str">
        <f t="shared" si="0"/>
        <v/>
      </c>
      <c r="K184" s="35"/>
    </row>
    <row r="185" spans="1:11" s="1" customFormat="1" hidden="1" x14ac:dyDescent="0.2">
      <c r="A185" s="13">
        <f t="shared" si="20"/>
        <v>0</v>
      </c>
      <c r="B185" s="10"/>
      <c r="C185" s="11"/>
      <c r="D185" s="22" t="s">
        <v>311</v>
      </c>
      <c r="E185" s="38"/>
      <c r="F185" s="55"/>
      <c r="G185" s="14"/>
      <c r="H185" s="15" t="str">
        <f t="shared" si="0"/>
        <v/>
      </c>
      <c r="K185" s="35"/>
    </row>
    <row r="186" spans="1:11" s="1" customFormat="1" hidden="1" x14ac:dyDescent="0.2">
      <c r="A186" s="13">
        <f t="shared" si="20"/>
        <v>0</v>
      </c>
      <c r="B186" s="10"/>
      <c r="C186" s="11"/>
      <c r="D186" s="22" t="s">
        <v>312</v>
      </c>
      <c r="E186" s="38"/>
      <c r="F186" s="55"/>
      <c r="G186" s="14"/>
      <c r="H186" s="15" t="str">
        <f t="shared" si="0"/>
        <v/>
      </c>
      <c r="K186" s="35"/>
    </row>
    <row r="187" spans="1:11" s="1" customFormat="1" hidden="1" x14ac:dyDescent="0.2">
      <c r="A187" s="13">
        <f>IF(SUM(E187:E189)&gt;0,1,0)</f>
        <v>0</v>
      </c>
      <c r="B187" s="10"/>
      <c r="C187" s="11"/>
      <c r="D187" s="22" t="s">
        <v>313</v>
      </c>
      <c r="E187" s="38"/>
      <c r="F187" s="55"/>
      <c r="G187" s="14"/>
      <c r="H187" s="15" t="str">
        <f t="shared" si="0"/>
        <v/>
      </c>
      <c r="K187" s="35"/>
    </row>
    <row r="188" spans="1:11" s="1" customFormat="1" hidden="1" x14ac:dyDescent="0.2">
      <c r="A188" s="13">
        <f t="shared" si="20"/>
        <v>0</v>
      </c>
      <c r="B188" s="10"/>
      <c r="C188" s="11"/>
      <c r="D188" s="22" t="s">
        <v>267</v>
      </c>
      <c r="E188" s="38"/>
      <c r="F188" s="55"/>
      <c r="G188" s="14"/>
      <c r="H188" s="15" t="str">
        <f t="shared" si="0"/>
        <v/>
      </c>
      <c r="K188" s="35"/>
    </row>
    <row r="189" spans="1:11" s="1" customFormat="1" hidden="1" x14ac:dyDescent="0.2">
      <c r="A189" s="13">
        <f t="shared" si="20"/>
        <v>0</v>
      </c>
      <c r="B189" s="10"/>
      <c r="C189" s="11"/>
      <c r="D189" s="22" t="s">
        <v>268</v>
      </c>
      <c r="E189" s="38"/>
      <c r="F189" s="55"/>
      <c r="G189" s="14"/>
      <c r="H189" s="15" t="str">
        <f t="shared" si="0"/>
        <v/>
      </c>
      <c r="K189" s="35"/>
    </row>
    <row r="190" spans="1:11" s="1" customFormat="1" hidden="1" x14ac:dyDescent="0.2">
      <c r="A190" s="13">
        <f t="shared" si="20"/>
        <v>0</v>
      </c>
      <c r="B190" s="10"/>
      <c r="C190" s="11"/>
      <c r="D190" s="22" t="s">
        <v>269</v>
      </c>
      <c r="E190" s="38"/>
      <c r="F190" s="55"/>
      <c r="G190" s="14"/>
      <c r="H190" s="15" t="str">
        <f t="shared" si="0"/>
        <v/>
      </c>
      <c r="K190" s="35"/>
    </row>
    <row r="191" spans="1:11" s="1" customFormat="1" ht="15" hidden="1" x14ac:dyDescent="0.25">
      <c r="A191" s="13">
        <f>IF(SUM(E191:E198)&gt;0,1,0)</f>
        <v>0</v>
      </c>
      <c r="B191" s="10"/>
      <c r="C191" s="11"/>
      <c r="D191" s="21" t="s">
        <v>270</v>
      </c>
      <c r="E191" s="38"/>
      <c r="F191" s="55"/>
      <c r="G191" s="14"/>
      <c r="H191" s="15" t="str">
        <f t="shared" si="0"/>
        <v/>
      </c>
      <c r="K191" s="35"/>
    </row>
    <row r="192" spans="1:11" s="1" customFormat="1" hidden="1" x14ac:dyDescent="0.2">
      <c r="A192" s="13">
        <f t="shared" ref="A192:A198" si="21">IF(E192&gt;0,1,0)</f>
        <v>0</v>
      </c>
      <c r="B192" s="10"/>
      <c r="C192" s="11"/>
      <c r="D192" s="22" t="s">
        <v>314</v>
      </c>
      <c r="E192" s="38"/>
      <c r="F192" s="55"/>
      <c r="G192" s="14"/>
      <c r="H192" s="15" t="str">
        <f t="shared" si="0"/>
        <v/>
      </c>
      <c r="K192" s="35"/>
    </row>
    <row r="193" spans="1:11" s="1" customFormat="1" hidden="1" x14ac:dyDescent="0.2">
      <c r="A193" s="13">
        <f t="shared" si="21"/>
        <v>0</v>
      </c>
      <c r="B193" s="10"/>
      <c r="C193" s="11"/>
      <c r="D193" s="22" t="s">
        <v>315</v>
      </c>
      <c r="E193" s="38"/>
      <c r="F193" s="55"/>
      <c r="G193" s="14"/>
      <c r="H193" s="15" t="str">
        <f t="shared" si="0"/>
        <v/>
      </c>
      <c r="K193" s="35"/>
    </row>
    <row r="194" spans="1:11" s="1" customFormat="1" hidden="1" x14ac:dyDescent="0.2">
      <c r="A194" s="13">
        <f t="shared" si="21"/>
        <v>0</v>
      </c>
      <c r="B194" s="10"/>
      <c r="C194" s="11"/>
      <c r="D194" s="22" t="s">
        <v>316</v>
      </c>
      <c r="E194" s="38"/>
      <c r="F194" s="55"/>
      <c r="G194" s="14"/>
      <c r="H194" s="15" t="str">
        <f t="shared" si="0"/>
        <v/>
      </c>
      <c r="K194" s="35"/>
    </row>
    <row r="195" spans="1:11" s="1" customFormat="1" hidden="1" x14ac:dyDescent="0.2">
      <c r="A195" s="13">
        <f t="shared" si="21"/>
        <v>0</v>
      </c>
      <c r="B195" s="10"/>
      <c r="C195" s="11"/>
      <c r="D195" s="22" t="s">
        <v>317</v>
      </c>
      <c r="E195" s="38"/>
      <c r="F195" s="55"/>
      <c r="G195" s="14"/>
      <c r="H195" s="15" t="str">
        <f t="shared" si="0"/>
        <v/>
      </c>
      <c r="K195" s="35"/>
    </row>
    <row r="196" spans="1:11" s="1" customFormat="1" hidden="1" x14ac:dyDescent="0.2">
      <c r="A196" s="13">
        <f t="shared" si="21"/>
        <v>0</v>
      </c>
      <c r="B196" s="10"/>
      <c r="C196" s="11"/>
      <c r="D196" s="22" t="s">
        <v>318</v>
      </c>
      <c r="E196" s="38"/>
      <c r="F196" s="55"/>
      <c r="G196" s="14"/>
      <c r="H196" s="15" t="str">
        <f t="shared" si="0"/>
        <v/>
      </c>
      <c r="K196" s="35"/>
    </row>
    <row r="197" spans="1:11" s="1" customFormat="1" hidden="1" x14ac:dyDescent="0.2">
      <c r="A197" s="13">
        <f t="shared" si="21"/>
        <v>0</v>
      </c>
      <c r="B197" s="10"/>
      <c r="C197" s="11"/>
      <c r="D197" s="22" t="s">
        <v>319</v>
      </c>
      <c r="E197" s="38"/>
      <c r="F197" s="55"/>
      <c r="G197" s="14"/>
      <c r="H197" s="15" t="str">
        <f t="shared" si="0"/>
        <v/>
      </c>
      <c r="K197" s="35"/>
    </row>
    <row r="198" spans="1:11" s="1" customFormat="1" hidden="1" x14ac:dyDescent="0.2">
      <c r="A198" s="13">
        <f t="shared" si="21"/>
        <v>0</v>
      </c>
      <c r="B198" s="10"/>
      <c r="C198" s="11"/>
      <c r="D198" s="22" t="s">
        <v>320</v>
      </c>
      <c r="E198" s="38"/>
      <c r="F198" s="55"/>
      <c r="G198" s="14"/>
      <c r="H198" s="15" t="str">
        <f t="shared" si="0"/>
        <v/>
      </c>
      <c r="K198" s="35"/>
    </row>
    <row r="199" spans="1:11" s="1" customFormat="1" ht="15" hidden="1" x14ac:dyDescent="0.25">
      <c r="A199" s="13">
        <f>IF(SUM(E199:E201)&gt;0,1,0)</f>
        <v>0</v>
      </c>
      <c r="B199" s="10"/>
      <c r="C199" s="11"/>
      <c r="D199" s="21" t="s">
        <v>271</v>
      </c>
      <c r="E199" s="38"/>
      <c r="F199" s="55"/>
      <c r="G199" s="14"/>
      <c r="H199" s="15" t="str">
        <f t="shared" si="0"/>
        <v/>
      </c>
      <c r="K199" s="35"/>
    </row>
    <row r="200" spans="1:11" s="1" customFormat="1" hidden="1" x14ac:dyDescent="0.2">
      <c r="A200" s="13">
        <f t="shared" ref="A200:A201" si="22">IF(E200&gt;0,1,0)</f>
        <v>0</v>
      </c>
      <c r="B200" s="10"/>
      <c r="C200" s="11"/>
      <c r="D200" s="22" t="s">
        <v>300</v>
      </c>
      <c r="E200" s="38"/>
      <c r="F200" s="55"/>
      <c r="G200" s="14"/>
      <c r="H200" s="15" t="str">
        <f t="shared" si="0"/>
        <v/>
      </c>
      <c r="K200" s="35"/>
    </row>
    <row r="201" spans="1:11" s="1" customFormat="1" hidden="1" x14ac:dyDescent="0.2">
      <c r="A201" s="13">
        <f t="shared" si="22"/>
        <v>0</v>
      </c>
      <c r="B201" s="10"/>
      <c r="C201" s="11"/>
      <c r="D201" s="22" t="s">
        <v>301</v>
      </c>
      <c r="E201" s="38"/>
      <c r="F201" s="55"/>
      <c r="G201" s="14"/>
      <c r="H201" s="15" t="str">
        <f t="shared" si="0"/>
        <v/>
      </c>
      <c r="K201" s="35"/>
    </row>
    <row r="202" spans="1:11" s="1" customFormat="1" ht="15" hidden="1" x14ac:dyDescent="0.25">
      <c r="A202" s="13">
        <f>IF(SUM(E202:E223)&gt;0,1,0)</f>
        <v>0</v>
      </c>
      <c r="B202" s="10"/>
      <c r="C202" s="11"/>
      <c r="D202" s="21" t="s">
        <v>272</v>
      </c>
      <c r="E202" s="38"/>
      <c r="F202" s="55"/>
      <c r="G202" s="14"/>
      <c r="H202" s="15" t="str">
        <f t="shared" si="0"/>
        <v/>
      </c>
      <c r="K202" s="35"/>
    </row>
    <row r="203" spans="1:11" s="1" customFormat="1" hidden="1" x14ac:dyDescent="0.2">
      <c r="A203" s="13">
        <f>IF(SUM(E203:E209)&gt;0,1,0)</f>
        <v>0</v>
      </c>
      <c r="B203" s="10"/>
      <c r="C203" s="11"/>
      <c r="D203" s="22" t="s">
        <v>284</v>
      </c>
      <c r="E203" s="38"/>
      <c r="F203" s="55"/>
      <c r="G203" s="14"/>
      <c r="H203" s="15" t="str">
        <f t="shared" si="0"/>
        <v/>
      </c>
      <c r="K203" s="35"/>
    </row>
    <row r="204" spans="1:11" s="1" customFormat="1" hidden="1" x14ac:dyDescent="0.2">
      <c r="A204" s="13">
        <f t="shared" ref="A204:A223" si="23">IF(E204&gt;0,1,0)</f>
        <v>0</v>
      </c>
      <c r="B204" s="10"/>
      <c r="C204" s="11"/>
      <c r="D204" s="22" t="s">
        <v>273</v>
      </c>
      <c r="E204" s="38"/>
      <c r="F204" s="55"/>
      <c r="G204" s="14"/>
      <c r="H204" s="15" t="str">
        <f t="shared" si="0"/>
        <v/>
      </c>
      <c r="K204" s="35"/>
    </row>
    <row r="205" spans="1:11" s="1" customFormat="1" hidden="1" x14ac:dyDescent="0.2">
      <c r="A205" s="13">
        <f t="shared" si="23"/>
        <v>0</v>
      </c>
      <c r="B205" s="10"/>
      <c r="C205" s="11"/>
      <c r="D205" s="22" t="s">
        <v>274</v>
      </c>
      <c r="E205" s="38"/>
      <c r="F205" s="55"/>
      <c r="G205" s="14"/>
      <c r="H205" s="15" t="str">
        <f t="shared" si="0"/>
        <v/>
      </c>
      <c r="K205" s="35"/>
    </row>
    <row r="206" spans="1:11" s="1" customFormat="1" hidden="1" x14ac:dyDescent="0.2">
      <c r="A206" s="13">
        <f t="shared" si="23"/>
        <v>0</v>
      </c>
      <c r="B206" s="10"/>
      <c r="C206" s="11"/>
      <c r="D206" s="22" t="s">
        <v>275</v>
      </c>
      <c r="E206" s="38"/>
      <c r="F206" s="55"/>
      <c r="G206" s="14"/>
      <c r="H206" s="15" t="str">
        <f t="shared" si="0"/>
        <v/>
      </c>
      <c r="K206" s="35"/>
    </row>
    <row r="207" spans="1:11" s="1" customFormat="1" hidden="1" x14ac:dyDescent="0.2">
      <c r="A207" s="13">
        <f t="shared" si="23"/>
        <v>0</v>
      </c>
      <c r="B207" s="10"/>
      <c r="C207" s="11"/>
      <c r="D207" s="22" t="s">
        <v>276</v>
      </c>
      <c r="E207" s="38"/>
      <c r="F207" s="55"/>
      <c r="G207" s="14"/>
      <c r="H207" s="15" t="str">
        <f t="shared" si="0"/>
        <v/>
      </c>
      <c r="K207" s="35"/>
    </row>
    <row r="208" spans="1:11" s="1" customFormat="1" hidden="1" x14ac:dyDescent="0.2">
      <c r="A208" s="13">
        <f t="shared" si="23"/>
        <v>0</v>
      </c>
      <c r="B208" s="10"/>
      <c r="C208" s="11"/>
      <c r="D208" s="22" t="s">
        <v>277</v>
      </c>
      <c r="E208" s="38"/>
      <c r="F208" s="55"/>
      <c r="G208" s="14"/>
      <c r="H208" s="15" t="str">
        <f t="shared" si="0"/>
        <v/>
      </c>
      <c r="K208" s="35"/>
    </row>
    <row r="209" spans="1:11" s="1" customFormat="1" hidden="1" x14ac:dyDescent="0.2">
      <c r="A209" s="13">
        <f t="shared" si="23"/>
        <v>0</v>
      </c>
      <c r="B209" s="10"/>
      <c r="C209" s="11"/>
      <c r="D209" s="22" t="s">
        <v>278</v>
      </c>
      <c r="E209" s="38"/>
      <c r="F209" s="55"/>
      <c r="G209" s="14"/>
      <c r="H209" s="15" t="str">
        <f t="shared" si="0"/>
        <v/>
      </c>
      <c r="K209" s="35"/>
    </row>
    <row r="210" spans="1:11" s="1" customFormat="1" hidden="1" x14ac:dyDescent="0.2">
      <c r="A210" s="13">
        <f t="shared" si="23"/>
        <v>0</v>
      </c>
      <c r="B210" s="10"/>
      <c r="C210" s="11"/>
      <c r="D210" s="22" t="s">
        <v>285</v>
      </c>
      <c r="E210" s="38"/>
      <c r="F210" s="55"/>
      <c r="G210" s="14"/>
      <c r="H210" s="15" t="str">
        <f t="shared" si="0"/>
        <v/>
      </c>
      <c r="K210" s="35"/>
    </row>
    <row r="211" spans="1:11" s="1" customFormat="1" hidden="1" x14ac:dyDescent="0.2">
      <c r="A211" s="13">
        <f t="shared" si="23"/>
        <v>0</v>
      </c>
      <c r="B211" s="10"/>
      <c r="C211" s="11"/>
      <c r="D211" s="22" t="s">
        <v>286</v>
      </c>
      <c r="E211" s="38"/>
      <c r="F211" s="55"/>
      <c r="G211" s="14"/>
      <c r="H211" s="15" t="str">
        <f t="shared" si="0"/>
        <v/>
      </c>
      <c r="K211" s="35"/>
    </row>
    <row r="212" spans="1:11" s="1" customFormat="1" hidden="1" x14ac:dyDescent="0.2">
      <c r="A212" s="13">
        <f>IF(SUM(E212:E214)&gt;0,1,0)</f>
        <v>0</v>
      </c>
      <c r="B212" s="10"/>
      <c r="C212" s="11"/>
      <c r="D212" s="22" t="s">
        <v>287</v>
      </c>
      <c r="E212" s="38"/>
      <c r="F212" s="55"/>
      <c r="G212" s="14"/>
      <c r="H212" s="15" t="str">
        <f t="shared" si="0"/>
        <v/>
      </c>
      <c r="K212" s="35"/>
    </row>
    <row r="213" spans="1:11" s="1" customFormat="1" hidden="1" x14ac:dyDescent="0.2">
      <c r="A213" s="13">
        <f t="shared" si="23"/>
        <v>0</v>
      </c>
      <c r="B213" s="10"/>
      <c r="C213" s="11"/>
      <c r="D213" s="22" t="s">
        <v>279</v>
      </c>
      <c r="E213" s="38"/>
      <c r="F213" s="55"/>
      <c r="G213" s="14"/>
      <c r="H213" s="15" t="str">
        <f t="shared" si="0"/>
        <v/>
      </c>
      <c r="K213" s="35"/>
    </row>
    <row r="214" spans="1:11" s="1" customFormat="1" hidden="1" x14ac:dyDescent="0.2">
      <c r="A214" s="13">
        <f t="shared" si="23"/>
        <v>0</v>
      </c>
      <c r="B214" s="10"/>
      <c r="C214" s="11"/>
      <c r="D214" s="22" t="s">
        <v>280</v>
      </c>
      <c r="E214" s="38"/>
      <c r="F214" s="55"/>
      <c r="G214" s="14"/>
      <c r="H214" s="15" t="str">
        <f t="shared" si="0"/>
        <v/>
      </c>
      <c r="K214" s="35"/>
    </row>
    <row r="215" spans="1:11" s="1" customFormat="1" hidden="1" x14ac:dyDescent="0.2">
      <c r="A215" s="13">
        <f t="shared" si="23"/>
        <v>0</v>
      </c>
      <c r="B215" s="10"/>
      <c r="C215" s="11"/>
      <c r="D215" s="22" t="s">
        <v>288</v>
      </c>
      <c r="E215" s="38"/>
      <c r="F215" s="55"/>
      <c r="G215" s="14"/>
      <c r="H215" s="15" t="str">
        <f t="shared" si="0"/>
        <v/>
      </c>
      <c r="K215" s="35"/>
    </row>
    <row r="216" spans="1:11" s="1" customFormat="1" hidden="1" x14ac:dyDescent="0.2">
      <c r="A216" s="13">
        <f t="shared" si="23"/>
        <v>0</v>
      </c>
      <c r="B216" s="10"/>
      <c r="C216" s="11"/>
      <c r="D216" s="22" t="s">
        <v>289</v>
      </c>
      <c r="E216" s="38"/>
      <c r="F216" s="55"/>
      <c r="G216" s="14"/>
      <c r="H216" s="15" t="str">
        <f t="shared" si="0"/>
        <v/>
      </c>
      <c r="K216" s="35"/>
    </row>
    <row r="217" spans="1:11" s="1" customFormat="1" hidden="1" x14ac:dyDescent="0.2">
      <c r="A217" s="13">
        <f t="shared" si="23"/>
        <v>0</v>
      </c>
      <c r="B217" s="10"/>
      <c r="C217" s="11"/>
      <c r="D217" s="22" t="s">
        <v>290</v>
      </c>
      <c r="E217" s="38"/>
      <c r="F217" s="55"/>
      <c r="G217" s="14"/>
      <c r="H217" s="15" t="str">
        <f t="shared" si="0"/>
        <v/>
      </c>
      <c r="K217" s="35"/>
    </row>
    <row r="218" spans="1:11" s="1" customFormat="1" hidden="1" x14ac:dyDescent="0.2">
      <c r="A218" s="13">
        <f t="shared" si="23"/>
        <v>0</v>
      </c>
      <c r="B218" s="10"/>
      <c r="C218" s="11"/>
      <c r="D218" s="22" t="s">
        <v>291</v>
      </c>
      <c r="E218" s="38"/>
      <c r="F218" s="55"/>
      <c r="G218" s="14"/>
      <c r="H218" s="15" t="str">
        <f t="shared" si="0"/>
        <v/>
      </c>
      <c r="K218" s="35"/>
    </row>
    <row r="219" spans="1:11" s="1" customFormat="1" hidden="1" x14ac:dyDescent="0.2">
      <c r="A219" s="13">
        <f t="shared" si="23"/>
        <v>0</v>
      </c>
      <c r="B219" s="10"/>
      <c r="C219" s="11"/>
      <c r="D219" s="22" t="s">
        <v>292</v>
      </c>
      <c r="E219" s="38"/>
      <c r="F219" s="55"/>
      <c r="G219" s="14"/>
      <c r="H219" s="15" t="str">
        <f t="shared" si="0"/>
        <v/>
      </c>
      <c r="K219" s="35"/>
    </row>
    <row r="220" spans="1:11" s="1" customFormat="1" hidden="1" x14ac:dyDescent="0.2">
      <c r="A220" s="13">
        <f t="shared" si="23"/>
        <v>0</v>
      </c>
      <c r="B220" s="10"/>
      <c r="C220" s="11"/>
      <c r="D220" s="22" t="s">
        <v>293</v>
      </c>
      <c r="E220" s="38"/>
      <c r="F220" s="55"/>
      <c r="G220" s="14"/>
      <c r="H220" s="15" t="str">
        <f t="shared" si="0"/>
        <v/>
      </c>
      <c r="K220" s="35"/>
    </row>
    <row r="221" spans="1:11" s="1" customFormat="1" hidden="1" x14ac:dyDescent="0.2">
      <c r="A221" s="13">
        <f t="shared" si="23"/>
        <v>0</v>
      </c>
      <c r="B221" s="10"/>
      <c r="C221" s="11"/>
      <c r="D221" s="22" t="s">
        <v>294</v>
      </c>
      <c r="E221" s="38"/>
      <c r="F221" s="55"/>
      <c r="G221" s="14"/>
      <c r="H221" s="15" t="str">
        <f t="shared" si="0"/>
        <v/>
      </c>
      <c r="K221" s="35"/>
    </row>
    <row r="222" spans="1:11" s="1" customFormat="1" hidden="1" x14ac:dyDescent="0.2">
      <c r="A222" s="13">
        <f t="shared" si="23"/>
        <v>0</v>
      </c>
      <c r="B222" s="10"/>
      <c r="C222" s="11"/>
      <c r="D222" s="22" t="s">
        <v>295</v>
      </c>
      <c r="E222" s="38"/>
      <c r="F222" s="55"/>
      <c r="G222" s="14"/>
      <c r="H222" s="15" t="str">
        <f t="shared" si="0"/>
        <v/>
      </c>
      <c r="K222" s="35"/>
    </row>
    <row r="223" spans="1:11" s="1" customFormat="1" hidden="1" x14ac:dyDescent="0.2">
      <c r="A223" s="13">
        <f t="shared" si="23"/>
        <v>0</v>
      </c>
      <c r="B223" s="10"/>
      <c r="C223" s="11"/>
      <c r="D223" s="22" t="s">
        <v>296</v>
      </c>
      <c r="E223" s="38"/>
      <c r="F223" s="55"/>
      <c r="G223" s="14"/>
      <c r="H223" s="15" t="str">
        <f t="shared" si="0"/>
        <v/>
      </c>
      <c r="K223" s="35"/>
    </row>
    <row r="224" spans="1:11" s="1" customFormat="1" ht="15" hidden="1" x14ac:dyDescent="0.25">
      <c r="A224" s="13">
        <f>IF(SUM(E224:E227)&gt;0,1,0)</f>
        <v>0</v>
      </c>
      <c r="B224" s="10"/>
      <c r="C224" s="11"/>
      <c r="D224" s="21" t="s">
        <v>281</v>
      </c>
      <c r="E224" s="38"/>
      <c r="F224" s="55"/>
      <c r="G224" s="14"/>
      <c r="H224" s="15" t="str">
        <f t="shared" si="0"/>
        <v/>
      </c>
      <c r="K224" s="35"/>
    </row>
    <row r="225" spans="1:11" s="1" customFormat="1" hidden="1" x14ac:dyDescent="0.2">
      <c r="A225" s="13">
        <f t="shared" ref="A225:A227" si="24">IF(E225&gt;0,1,0)</f>
        <v>0</v>
      </c>
      <c r="B225" s="10"/>
      <c r="C225" s="11"/>
      <c r="D225" s="22" t="s">
        <v>328</v>
      </c>
      <c r="E225" s="38"/>
      <c r="F225" s="55"/>
      <c r="G225" s="14"/>
      <c r="H225" s="15" t="str">
        <f t="shared" si="0"/>
        <v/>
      </c>
      <c r="K225" s="35"/>
    </row>
    <row r="226" spans="1:11" s="1" customFormat="1" hidden="1" x14ac:dyDescent="0.2">
      <c r="A226" s="13">
        <f t="shared" si="24"/>
        <v>0</v>
      </c>
      <c r="B226" s="10"/>
      <c r="C226" s="11"/>
      <c r="D226" s="22" t="s">
        <v>329</v>
      </c>
      <c r="E226" s="38"/>
      <c r="F226" s="55"/>
      <c r="G226" s="14"/>
      <c r="H226" s="15" t="str">
        <f t="shared" si="0"/>
        <v/>
      </c>
      <c r="K226" s="35"/>
    </row>
    <row r="227" spans="1:11" s="1" customFormat="1" hidden="1" x14ac:dyDescent="0.2">
      <c r="A227" s="13">
        <f t="shared" si="24"/>
        <v>0</v>
      </c>
      <c r="B227" s="10"/>
      <c r="C227" s="11"/>
      <c r="D227" s="22" t="s">
        <v>330</v>
      </c>
      <c r="E227" s="38"/>
      <c r="F227" s="55"/>
      <c r="G227" s="14"/>
      <c r="H227" s="15" t="str">
        <f t="shared" si="0"/>
        <v/>
      </c>
      <c r="K227" s="35"/>
    </row>
    <row r="228" spans="1:11" s="1" customFormat="1" ht="15" hidden="1" collapsed="1" x14ac:dyDescent="0.2">
      <c r="A228" s="13">
        <f>IF(SUM(E228:E255)&gt;0,1,0)</f>
        <v>1</v>
      </c>
      <c r="B228" s="10"/>
      <c r="C228" s="11"/>
      <c r="D228" s="19" t="s">
        <v>143</v>
      </c>
      <c r="E228" s="38"/>
      <c r="F228" s="55"/>
      <c r="G228" s="14"/>
      <c r="H228" s="15" t="str">
        <f t="shared" si="0"/>
        <v/>
      </c>
      <c r="K228" s="35"/>
    </row>
    <row r="229" spans="1:11" s="1" customFormat="1" ht="15" hidden="1" x14ac:dyDescent="0.25">
      <c r="A229" s="13">
        <f>IF(SUM(E229:E232)&gt;0,1,0)</f>
        <v>0</v>
      </c>
      <c r="B229" s="10"/>
      <c r="C229" s="11"/>
      <c r="D229" s="23" t="s">
        <v>144</v>
      </c>
      <c r="E229" s="38"/>
      <c r="F229" s="55"/>
      <c r="G229" s="14"/>
      <c r="H229" s="15" t="str">
        <f t="shared" si="0"/>
        <v/>
      </c>
      <c r="K229" s="35"/>
    </row>
    <row r="230" spans="1:11" s="1" customFormat="1" hidden="1" x14ac:dyDescent="0.2">
      <c r="A230" s="13">
        <f t="shared" ref="A230:A232" si="25">IF(E230&gt;0,1,0)</f>
        <v>0</v>
      </c>
      <c r="B230" s="10"/>
      <c r="C230" s="11"/>
      <c r="D230" s="24" t="s">
        <v>148</v>
      </c>
      <c r="E230" s="38"/>
      <c r="F230" s="55"/>
      <c r="G230" s="14"/>
      <c r="H230" s="15" t="str">
        <f t="shared" si="0"/>
        <v/>
      </c>
      <c r="K230" s="35"/>
    </row>
    <row r="231" spans="1:11" s="1" customFormat="1" hidden="1" x14ac:dyDescent="0.2">
      <c r="A231" s="13">
        <f t="shared" si="25"/>
        <v>0</v>
      </c>
      <c r="B231" s="10"/>
      <c r="C231" s="11"/>
      <c r="D231" s="24" t="s">
        <v>149</v>
      </c>
      <c r="E231" s="38"/>
      <c r="F231" s="55"/>
      <c r="G231" s="14"/>
      <c r="H231" s="15" t="str">
        <f t="shared" si="0"/>
        <v/>
      </c>
      <c r="K231" s="35"/>
    </row>
    <row r="232" spans="1:11" s="1" customFormat="1" hidden="1" x14ac:dyDescent="0.2">
      <c r="A232" s="13">
        <f t="shared" si="25"/>
        <v>0</v>
      </c>
      <c r="B232" s="10"/>
      <c r="C232" s="11"/>
      <c r="D232" s="24" t="s">
        <v>150</v>
      </c>
      <c r="E232" s="38"/>
      <c r="F232" s="55"/>
      <c r="G232" s="14"/>
      <c r="H232" s="15" t="str">
        <f t="shared" si="0"/>
        <v/>
      </c>
      <c r="K232" s="35"/>
    </row>
    <row r="233" spans="1:11" s="1" customFormat="1" ht="15" hidden="1" x14ac:dyDescent="0.25">
      <c r="A233" s="13">
        <f>IF(SUM(E233:E238)&gt;0,1,0)</f>
        <v>0</v>
      </c>
      <c r="B233" s="10"/>
      <c r="C233" s="11"/>
      <c r="D233" s="23" t="s">
        <v>151</v>
      </c>
      <c r="E233" s="38"/>
      <c r="F233" s="55"/>
      <c r="G233" s="14"/>
      <c r="H233" s="15" t="str">
        <f t="shared" si="0"/>
        <v/>
      </c>
      <c r="K233" s="35"/>
    </row>
    <row r="234" spans="1:11" s="1" customFormat="1" hidden="1" x14ac:dyDescent="0.2">
      <c r="A234" s="13">
        <f t="shared" ref="A234:A238" si="26">IF(E234&gt;0,1,0)</f>
        <v>0</v>
      </c>
      <c r="B234" s="10"/>
      <c r="C234" s="11"/>
      <c r="D234" s="24" t="s">
        <v>152</v>
      </c>
      <c r="E234" s="38"/>
      <c r="F234" s="55"/>
      <c r="G234" s="14"/>
      <c r="H234" s="15" t="str">
        <f t="shared" si="0"/>
        <v/>
      </c>
      <c r="K234" s="35"/>
    </row>
    <row r="235" spans="1:11" s="1" customFormat="1" hidden="1" x14ac:dyDescent="0.2">
      <c r="A235" s="13">
        <f t="shared" si="26"/>
        <v>0</v>
      </c>
      <c r="B235" s="10"/>
      <c r="C235" s="11"/>
      <c r="D235" s="24" t="s">
        <v>153</v>
      </c>
      <c r="E235" s="38"/>
      <c r="F235" s="55"/>
      <c r="G235" s="14"/>
      <c r="H235" s="15" t="str">
        <f t="shared" si="0"/>
        <v/>
      </c>
      <c r="K235" s="35"/>
    </row>
    <row r="236" spans="1:11" s="1" customFormat="1" hidden="1" x14ac:dyDescent="0.2">
      <c r="A236" s="13">
        <f t="shared" si="26"/>
        <v>0</v>
      </c>
      <c r="B236" s="10"/>
      <c r="C236" s="11"/>
      <c r="D236" s="24" t="s">
        <v>154</v>
      </c>
      <c r="E236" s="38"/>
      <c r="F236" s="55"/>
      <c r="G236" s="14"/>
      <c r="H236" s="15" t="str">
        <f t="shared" si="0"/>
        <v/>
      </c>
      <c r="K236" s="35"/>
    </row>
    <row r="237" spans="1:11" s="1" customFormat="1" hidden="1" x14ac:dyDescent="0.2">
      <c r="A237" s="13">
        <f t="shared" si="26"/>
        <v>0</v>
      </c>
      <c r="B237" s="10"/>
      <c r="C237" s="11"/>
      <c r="D237" s="24" t="s">
        <v>155</v>
      </c>
      <c r="E237" s="38"/>
      <c r="F237" s="55"/>
      <c r="G237" s="14"/>
      <c r="H237" s="15" t="str">
        <f t="shared" si="0"/>
        <v/>
      </c>
      <c r="K237" s="35"/>
    </row>
    <row r="238" spans="1:11" s="1" customFormat="1" hidden="1" x14ac:dyDescent="0.2">
      <c r="A238" s="13">
        <f t="shared" si="26"/>
        <v>0</v>
      </c>
      <c r="B238" s="10"/>
      <c r="C238" s="11"/>
      <c r="D238" s="24" t="s">
        <v>156</v>
      </c>
      <c r="E238" s="38"/>
      <c r="F238" s="55"/>
      <c r="G238" s="14"/>
      <c r="H238" s="15" t="str">
        <f t="shared" si="0"/>
        <v/>
      </c>
      <c r="K238" s="35"/>
    </row>
    <row r="239" spans="1:11" s="1" customFormat="1" ht="15" hidden="1" x14ac:dyDescent="0.25">
      <c r="A239" s="13">
        <f>IF(SUM(E239:E244)&gt;0,1,0)</f>
        <v>0</v>
      </c>
      <c r="B239" s="10"/>
      <c r="C239" s="11"/>
      <c r="D239" s="23" t="s">
        <v>157</v>
      </c>
      <c r="E239" s="38"/>
      <c r="F239" s="55"/>
      <c r="G239" s="14"/>
      <c r="H239" s="15" t="str">
        <f t="shared" si="0"/>
        <v/>
      </c>
      <c r="K239" s="35"/>
    </row>
    <row r="240" spans="1:11" s="1" customFormat="1" ht="15" hidden="1" x14ac:dyDescent="0.25">
      <c r="A240" s="13">
        <f>IF(SUM(E240:E244)&gt;0,1,0)</f>
        <v>0</v>
      </c>
      <c r="B240" s="10"/>
      <c r="C240" s="11"/>
      <c r="D240" s="27" t="s">
        <v>145</v>
      </c>
      <c r="E240" s="38"/>
      <c r="F240" s="55"/>
      <c r="G240" s="14"/>
      <c r="H240" s="15" t="str">
        <f t="shared" si="0"/>
        <v/>
      </c>
      <c r="K240" s="35"/>
    </row>
    <row r="241" spans="1:11" s="1" customFormat="1" hidden="1" x14ac:dyDescent="0.2">
      <c r="A241" s="13">
        <f t="shared" ref="A241:A244" si="27">IF(E241&gt;0,1,0)</f>
        <v>0</v>
      </c>
      <c r="B241" s="10"/>
      <c r="C241" s="11"/>
      <c r="D241" s="24" t="s">
        <v>158</v>
      </c>
      <c r="E241" s="38"/>
      <c r="F241" s="55"/>
      <c r="G241" s="14"/>
      <c r="H241" s="15" t="str">
        <f t="shared" si="0"/>
        <v/>
      </c>
      <c r="K241" s="35"/>
    </row>
    <row r="242" spans="1:11" s="1" customFormat="1" hidden="1" x14ac:dyDescent="0.2">
      <c r="A242" s="13">
        <f t="shared" si="27"/>
        <v>0</v>
      </c>
      <c r="B242" s="10"/>
      <c r="C242" s="11"/>
      <c r="D242" s="24" t="s">
        <v>159</v>
      </c>
      <c r="E242" s="38"/>
      <c r="F242" s="55"/>
      <c r="G242" s="14"/>
      <c r="H242" s="15" t="str">
        <f t="shared" si="0"/>
        <v/>
      </c>
      <c r="K242" s="35"/>
    </row>
    <row r="243" spans="1:11" s="1" customFormat="1" hidden="1" x14ac:dyDescent="0.2">
      <c r="A243" s="13">
        <f t="shared" si="27"/>
        <v>0</v>
      </c>
      <c r="B243" s="10"/>
      <c r="C243" s="11"/>
      <c r="D243" s="24" t="s">
        <v>160</v>
      </c>
      <c r="E243" s="38"/>
      <c r="F243" s="55"/>
      <c r="G243" s="14"/>
      <c r="H243" s="15" t="str">
        <f t="shared" si="0"/>
        <v/>
      </c>
      <c r="K243" s="35"/>
    </row>
    <row r="244" spans="1:11" s="1" customFormat="1" hidden="1" x14ac:dyDescent="0.2">
      <c r="A244" s="13">
        <f t="shared" si="27"/>
        <v>0</v>
      </c>
      <c r="B244" s="10"/>
      <c r="C244" s="11"/>
      <c r="D244" s="24" t="s">
        <v>161</v>
      </c>
      <c r="E244" s="38"/>
      <c r="F244" s="55"/>
      <c r="G244" s="14"/>
      <c r="H244" s="15" t="str">
        <f t="shared" si="0"/>
        <v/>
      </c>
      <c r="K244" s="35"/>
    </row>
    <row r="245" spans="1:11" s="1" customFormat="1" ht="15" hidden="1" x14ac:dyDescent="0.25">
      <c r="A245" s="13">
        <f>IF(SUM(E245:E255)&gt;0,1,0)</f>
        <v>1</v>
      </c>
      <c r="B245" s="10"/>
      <c r="C245" s="11"/>
      <c r="D245" s="23" t="s">
        <v>162</v>
      </c>
      <c r="E245" s="38"/>
      <c r="F245" s="55"/>
      <c r="G245" s="14"/>
      <c r="H245" s="15" t="str">
        <f t="shared" si="0"/>
        <v/>
      </c>
      <c r="K245" s="35"/>
    </row>
    <row r="246" spans="1:11" s="1" customFormat="1" ht="15" hidden="1" x14ac:dyDescent="0.25">
      <c r="A246" s="13">
        <f>IF(SUM(E246:E249)&gt;0,1,0)</f>
        <v>1</v>
      </c>
      <c r="B246" s="10"/>
      <c r="C246" s="11"/>
      <c r="D246" s="27" t="s">
        <v>146</v>
      </c>
      <c r="E246" s="38"/>
      <c r="F246" s="55"/>
      <c r="G246" s="14"/>
      <c r="H246" s="15" t="str">
        <f t="shared" si="0"/>
        <v/>
      </c>
      <c r="K246" s="35"/>
    </row>
    <row r="247" spans="1:11" s="1" customFormat="1" hidden="1" x14ac:dyDescent="0.2">
      <c r="A247" s="13">
        <f t="shared" ref="A247:A249" si="28">IF(E247&gt;0,1,0)</f>
        <v>0</v>
      </c>
      <c r="B247" s="10"/>
      <c r="C247" s="11"/>
      <c r="D247" s="24" t="s">
        <v>163</v>
      </c>
      <c r="E247" s="38"/>
      <c r="F247" s="55"/>
      <c r="G247" s="14"/>
      <c r="H247" s="15" t="str">
        <f t="shared" si="0"/>
        <v/>
      </c>
      <c r="K247" s="35"/>
    </row>
    <row r="248" spans="1:11" s="1" customFormat="1" hidden="1" x14ac:dyDescent="0.2">
      <c r="A248" s="13">
        <f t="shared" si="28"/>
        <v>1</v>
      </c>
      <c r="B248" s="10"/>
      <c r="C248" s="11"/>
      <c r="D248" s="24" t="s">
        <v>164</v>
      </c>
      <c r="E248" s="38">
        <v>10</v>
      </c>
      <c r="F248" s="55" t="s">
        <v>0</v>
      </c>
      <c r="G248" s="14"/>
      <c r="H248" s="15"/>
      <c r="K248" s="35"/>
    </row>
    <row r="249" spans="1:11" s="1" customFormat="1" hidden="1" x14ac:dyDescent="0.2">
      <c r="A249" s="13">
        <f t="shared" si="28"/>
        <v>0</v>
      </c>
      <c r="B249" s="10"/>
      <c r="C249" s="11"/>
      <c r="D249" s="24" t="s">
        <v>165</v>
      </c>
      <c r="E249" s="38"/>
      <c r="F249" s="55"/>
      <c r="G249" s="14"/>
      <c r="H249" s="15"/>
      <c r="K249" s="35"/>
    </row>
    <row r="250" spans="1:11" s="1" customFormat="1" ht="15" hidden="1" x14ac:dyDescent="0.25">
      <c r="A250" s="13">
        <f>IF(SUM(E250:E255)&gt;0,1,0)</f>
        <v>1</v>
      </c>
      <c r="B250" s="10"/>
      <c r="C250" s="11"/>
      <c r="D250" s="27" t="s">
        <v>147</v>
      </c>
      <c r="E250" s="38"/>
      <c r="F250" s="55"/>
      <c r="G250" s="14"/>
      <c r="H250" s="15"/>
      <c r="K250" s="35"/>
    </row>
    <row r="251" spans="1:11" s="1" customFormat="1" hidden="1" x14ac:dyDescent="0.2">
      <c r="A251" s="13">
        <f t="shared" ref="A251:A354" si="29">IF(E251&gt;0,1,0)</f>
        <v>0</v>
      </c>
      <c r="B251" s="10"/>
      <c r="C251" s="11"/>
      <c r="D251" s="24" t="s">
        <v>166</v>
      </c>
      <c r="E251" s="38"/>
      <c r="F251" s="55"/>
      <c r="G251" s="14"/>
      <c r="H251" s="15"/>
      <c r="K251" s="35"/>
    </row>
    <row r="252" spans="1:11" s="1" customFormat="1" hidden="1" x14ac:dyDescent="0.2">
      <c r="A252" s="13">
        <f t="shared" si="29"/>
        <v>0</v>
      </c>
      <c r="B252" s="10"/>
      <c r="C252" s="11"/>
      <c r="D252" s="24" t="s">
        <v>167</v>
      </c>
      <c r="E252" s="38"/>
      <c r="F252" s="55"/>
      <c r="G252" s="14"/>
      <c r="H252" s="15"/>
      <c r="K252" s="35"/>
    </row>
    <row r="253" spans="1:11" s="1" customFormat="1" hidden="1" x14ac:dyDescent="0.2">
      <c r="A253" s="13">
        <f t="shared" si="29"/>
        <v>0</v>
      </c>
      <c r="B253" s="10"/>
      <c r="C253" s="11"/>
      <c r="D253" s="24" t="s">
        <v>168</v>
      </c>
      <c r="E253" s="38"/>
      <c r="F253" s="55"/>
      <c r="G253" s="14"/>
      <c r="H253" s="15"/>
      <c r="K253" s="35"/>
    </row>
    <row r="254" spans="1:11" s="1" customFormat="1" hidden="1" x14ac:dyDescent="0.2">
      <c r="A254" s="13">
        <f t="shared" si="29"/>
        <v>0</v>
      </c>
      <c r="B254" s="10"/>
      <c r="C254" s="11"/>
      <c r="D254" s="24" t="s">
        <v>169</v>
      </c>
      <c r="E254" s="38"/>
      <c r="F254" s="55"/>
      <c r="G254" s="14"/>
      <c r="H254" s="15"/>
      <c r="K254" s="35"/>
    </row>
    <row r="255" spans="1:11" s="1" customFormat="1" hidden="1" x14ac:dyDescent="0.2">
      <c r="A255" s="13">
        <f t="shared" si="29"/>
        <v>1</v>
      </c>
      <c r="B255" s="10"/>
      <c r="C255" s="11"/>
      <c r="D255" s="24" t="s">
        <v>170</v>
      </c>
      <c r="E255" s="38">
        <v>1</v>
      </c>
      <c r="F255" s="55" t="s">
        <v>0</v>
      </c>
      <c r="G255" s="14"/>
      <c r="H255" s="15"/>
      <c r="K255" s="35"/>
    </row>
    <row r="256" spans="1:11" s="1" customFormat="1" ht="15" hidden="1" x14ac:dyDescent="0.2">
      <c r="A256" s="13">
        <f t="shared" si="29"/>
        <v>0</v>
      </c>
      <c r="B256" s="10"/>
      <c r="C256" s="11"/>
      <c r="D256" s="40" t="s">
        <v>341</v>
      </c>
      <c r="E256" s="38"/>
      <c r="F256" s="55"/>
      <c r="G256" s="14"/>
      <c r="H256" s="15"/>
      <c r="K256" s="35"/>
    </row>
    <row r="257" spans="1:11" s="1" customFormat="1" hidden="1" x14ac:dyDescent="0.2">
      <c r="A257" s="13">
        <f t="shared" si="29"/>
        <v>1</v>
      </c>
      <c r="B257" s="10"/>
      <c r="C257" s="11" t="s">
        <v>17</v>
      </c>
      <c r="D257" s="26" t="s">
        <v>18</v>
      </c>
      <c r="E257" s="38">
        <v>10</v>
      </c>
      <c r="F257" s="55" t="s">
        <v>0</v>
      </c>
      <c r="G257" s="14"/>
      <c r="H257" s="15"/>
      <c r="K257" s="35"/>
    </row>
    <row r="258" spans="1:11" s="1" customFormat="1" hidden="1" x14ac:dyDescent="0.2">
      <c r="A258" s="13">
        <f t="shared" si="29"/>
        <v>0</v>
      </c>
      <c r="B258" s="10" t="s">
        <v>1</v>
      </c>
      <c r="C258" s="11" t="s">
        <v>19</v>
      </c>
      <c r="D258" s="26" t="s">
        <v>20</v>
      </c>
      <c r="E258" s="38"/>
      <c r="F258" s="55" t="s">
        <v>11</v>
      </c>
      <c r="G258" s="14"/>
      <c r="H258" s="15"/>
      <c r="K258" s="35"/>
    </row>
    <row r="259" spans="1:11" s="1" customFormat="1" hidden="1" x14ac:dyDescent="0.2">
      <c r="A259" s="13">
        <f t="shared" si="29"/>
        <v>0</v>
      </c>
      <c r="B259" s="10"/>
      <c r="C259" s="11" t="s">
        <v>21</v>
      </c>
      <c r="D259" s="26" t="s">
        <v>22</v>
      </c>
      <c r="E259" s="38"/>
      <c r="F259" s="55" t="s">
        <v>11</v>
      </c>
      <c r="G259" s="14"/>
      <c r="H259" s="15"/>
      <c r="K259" s="35"/>
    </row>
    <row r="260" spans="1:11" s="1" customFormat="1" hidden="1" x14ac:dyDescent="0.2">
      <c r="A260" s="13">
        <f t="shared" si="29"/>
        <v>0</v>
      </c>
      <c r="B260" s="10"/>
      <c r="C260" s="11" t="s">
        <v>23</v>
      </c>
      <c r="D260" s="26" t="s">
        <v>24</v>
      </c>
      <c r="E260" s="38"/>
      <c r="F260" s="55" t="s">
        <v>11</v>
      </c>
      <c r="G260" s="14"/>
      <c r="H260" s="15"/>
      <c r="K260" s="35"/>
    </row>
    <row r="261" spans="1:11" s="1" customFormat="1" hidden="1" x14ac:dyDescent="0.2">
      <c r="A261" s="13">
        <f t="shared" si="29"/>
        <v>0</v>
      </c>
      <c r="B261" s="10"/>
      <c r="C261" s="11" t="s">
        <v>25</v>
      </c>
      <c r="D261" s="26" t="s">
        <v>26</v>
      </c>
      <c r="E261" s="38"/>
      <c r="F261" s="55" t="s">
        <v>0</v>
      </c>
      <c r="G261" s="14"/>
      <c r="H261" s="15"/>
      <c r="K261" s="35"/>
    </row>
    <row r="262" spans="1:11" s="1" customFormat="1" hidden="1" x14ac:dyDescent="0.2">
      <c r="A262" s="13">
        <f t="shared" si="29"/>
        <v>0</v>
      </c>
      <c r="B262" s="10"/>
      <c r="C262" s="11" t="s">
        <v>62</v>
      </c>
      <c r="D262" s="26" t="s">
        <v>27</v>
      </c>
      <c r="E262" s="38"/>
      <c r="F262" s="55" t="s">
        <v>0</v>
      </c>
      <c r="G262" s="14"/>
      <c r="H262" s="15"/>
      <c r="K262" s="35"/>
    </row>
    <row r="263" spans="1:11" s="1" customFormat="1" hidden="1" x14ac:dyDescent="0.2">
      <c r="A263" s="13">
        <f t="shared" si="29"/>
        <v>0</v>
      </c>
      <c r="B263" s="10"/>
      <c r="C263" s="11" t="s">
        <v>28</v>
      </c>
      <c r="D263" s="26" t="s">
        <v>29</v>
      </c>
      <c r="E263" s="38"/>
      <c r="F263" s="55" t="s">
        <v>0</v>
      </c>
      <c r="G263" s="14"/>
      <c r="H263" s="15" t="str">
        <f t="shared" ref="H263:H354" si="30">IF(G263&gt;0,G263*E263,"")</f>
        <v/>
      </c>
      <c r="K263" s="35"/>
    </row>
    <row r="264" spans="1:11" s="1" customFormat="1" hidden="1" x14ac:dyDescent="0.2">
      <c r="A264" s="13">
        <f t="shared" si="29"/>
        <v>1</v>
      </c>
      <c r="B264" s="10"/>
      <c r="C264" s="11" t="s">
        <v>30</v>
      </c>
      <c r="D264" s="26" t="s">
        <v>31</v>
      </c>
      <c r="E264" s="38">
        <v>1000</v>
      </c>
      <c r="F264" s="55" t="s">
        <v>11</v>
      </c>
      <c r="G264" s="14"/>
      <c r="H264" s="15" t="str">
        <f t="shared" si="30"/>
        <v/>
      </c>
      <c r="K264" s="35"/>
    </row>
    <row r="265" spans="1:11" s="1" customFormat="1" hidden="1" x14ac:dyDescent="0.2">
      <c r="A265" s="13">
        <f t="shared" si="29"/>
        <v>1</v>
      </c>
      <c r="B265" s="10"/>
      <c r="C265" s="11" t="s">
        <v>32</v>
      </c>
      <c r="D265" s="26" t="s">
        <v>33</v>
      </c>
      <c r="E265" s="38">
        <v>50</v>
      </c>
      <c r="F265" s="55" t="s">
        <v>11</v>
      </c>
      <c r="G265" s="14"/>
      <c r="H265" s="15" t="str">
        <f t="shared" si="30"/>
        <v/>
      </c>
      <c r="K265" s="35"/>
    </row>
    <row r="266" spans="1:11" s="1" customFormat="1" hidden="1" x14ac:dyDescent="0.2">
      <c r="A266" s="13">
        <f t="shared" si="29"/>
        <v>1</v>
      </c>
      <c r="B266" s="10"/>
      <c r="C266" s="11" t="s">
        <v>34</v>
      </c>
      <c r="D266" s="26" t="s">
        <v>35</v>
      </c>
      <c r="E266" s="38">
        <v>200</v>
      </c>
      <c r="F266" s="55" t="s">
        <v>11</v>
      </c>
      <c r="G266" s="14"/>
      <c r="H266" s="15" t="str">
        <f t="shared" si="30"/>
        <v/>
      </c>
      <c r="K266" s="35"/>
    </row>
    <row r="267" spans="1:11" s="1" customFormat="1" hidden="1" x14ac:dyDescent="0.2">
      <c r="A267" s="13">
        <f t="shared" si="29"/>
        <v>1</v>
      </c>
      <c r="B267" s="10"/>
      <c r="C267" s="11" t="s">
        <v>63</v>
      </c>
      <c r="D267" s="26" t="s">
        <v>64</v>
      </c>
      <c r="E267" s="38">
        <v>10</v>
      </c>
      <c r="F267" s="55" t="s">
        <v>0</v>
      </c>
      <c r="G267" s="14"/>
      <c r="H267" s="15" t="str">
        <f t="shared" si="30"/>
        <v/>
      </c>
      <c r="K267" s="35"/>
    </row>
    <row r="268" spans="1:11" s="1" customFormat="1" hidden="1" x14ac:dyDescent="0.2">
      <c r="A268" s="13">
        <f t="shared" si="29"/>
        <v>1</v>
      </c>
      <c r="B268" s="10"/>
      <c r="C268" s="11" t="s">
        <v>36</v>
      </c>
      <c r="D268" s="26" t="s">
        <v>37</v>
      </c>
      <c r="E268" s="38">
        <v>50</v>
      </c>
      <c r="F268" s="55" t="s">
        <v>12</v>
      </c>
      <c r="G268" s="14"/>
      <c r="H268" s="15" t="str">
        <f t="shared" si="30"/>
        <v/>
      </c>
      <c r="K268" s="35"/>
    </row>
    <row r="269" spans="1:11" s="1" customFormat="1" hidden="1" x14ac:dyDescent="0.2">
      <c r="A269" s="13">
        <f t="shared" si="29"/>
        <v>1</v>
      </c>
      <c r="B269" s="10"/>
      <c r="C269" s="11" t="s">
        <v>38</v>
      </c>
      <c r="D269" s="26" t="s">
        <v>39</v>
      </c>
      <c r="E269" s="38">
        <v>10</v>
      </c>
      <c r="F269" s="55" t="s">
        <v>12</v>
      </c>
      <c r="G269" s="14"/>
      <c r="H269" s="15" t="str">
        <f t="shared" si="30"/>
        <v/>
      </c>
      <c r="K269" s="35"/>
    </row>
    <row r="270" spans="1:11" s="1" customFormat="1" hidden="1" x14ac:dyDescent="0.2">
      <c r="A270" s="13">
        <f t="shared" si="29"/>
        <v>1</v>
      </c>
      <c r="B270" s="10"/>
      <c r="C270" s="11" t="s">
        <v>40</v>
      </c>
      <c r="D270" s="26" t="s">
        <v>321</v>
      </c>
      <c r="E270" s="38">
        <v>5</v>
      </c>
      <c r="F270" s="55" t="s">
        <v>0</v>
      </c>
      <c r="G270" s="14"/>
      <c r="H270" s="15" t="str">
        <f t="shared" si="30"/>
        <v/>
      </c>
      <c r="K270" s="35"/>
    </row>
    <row r="271" spans="1:11" s="1" customFormat="1" hidden="1" x14ac:dyDescent="0.2">
      <c r="A271" s="13">
        <f t="shared" si="29"/>
        <v>1</v>
      </c>
      <c r="B271" s="10"/>
      <c r="C271" s="11" t="s">
        <v>41</v>
      </c>
      <c r="D271" s="26" t="s">
        <v>42</v>
      </c>
      <c r="E271" s="38">
        <v>20</v>
      </c>
      <c r="F271" s="55" t="s">
        <v>12</v>
      </c>
      <c r="G271" s="14"/>
      <c r="H271" s="15" t="str">
        <f t="shared" si="30"/>
        <v/>
      </c>
      <c r="K271" s="35"/>
    </row>
    <row r="272" spans="1:11" s="1" customFormat="1" hidden="1" x14ac:dyDescent="0.2">
      <c r="A272" s="13">
        <f t="shared" si="29"/>
        <v>1</v>
      </c>
      <c r="B272" s="10"/>
      <c r="C272" s="11" t="s">
        <v>71</v>
      </c>
      <c r="D272" s="26" t="s">
        <v>72</v>
      </c>
      <c r="E272" s="38">
        <v>50</v>
      </c>
      <c r="F272" s="55" t="s">
        <v>12</v>
      </c>
      <c r="G272" s="14"/>
      <c r="H272" s="15" t="str">
        <f t="shared" si="30"/>
        <v/>
      </c>
      <c r="K272" s="35"/>
    </row>
    <row r="273" spans="1:11" s="1" customFormat="1" hidden="1" x14ac:dyDescent="0.2">
      <c r="A273" s="13">
        <f t="shared" si="29"/>
        <v>1</v>
      </c>
      <c r="B273" s="10"/>
      <c r="C273" s="11" t="s">
        <v>43</v>
      </c>
      <c r="D273" s="26" t="s">
        <v>44</v>
      </c>
      <c r="E273" s="38">
        <v>50</v>
      </c>
      <c r="F273" s="55" t="s">
        <v>12</v>
      </c>
      <c r="G273" s="14"/>
      <c r="H273" s="15" t="str">
        <f t="shared" si="30"/>
        <v/>
      </c>
      <c r="K273" s="35"/>
    </row>
    <row r="274" spans="1:11" s="1" customFormat="1" hidden="1" x14ac:dyDescent="0.2">
      <c r="A274" s="13">
        <f t="shared" si="29"/>
        <v>1</v>
      </c>
      <c r="B274" s="10"/>
      <c r="C274" s="11">
        <v>412</v>
      </c>
      <c r="D274" s="26" t="s">
        <v>45</v>
      </c>
      <c r="E274" s="38">
        <v>40</v>
      </c>
      <c r="F274" s="55" t="s">
        <v>12</v>
      </c>
      <c r="G274" s="14"/>
      <c r="H274" s="15" t="str">
        <f t="shared" si="30"/>
        <v/>
      </c>
      <c r="K274" s="35"/>
    </row>
    <row r="275" spans="1:11" s="1" customFormat="1" hidden="1" x14ac:dyDescent="0.2">
      <c r="A275" s="13">
        <f t="shared" si="29"/>
        <v>1</v>
      </c>
      <c r="B275" s="10" t="s">
        <v>2</v>
      </c>
      <c r="C275" s="11" t="s">
        <v>46</v>
      </c>
      <c r="D275" s="26" t="s">
        <v>47</v>
      </c>
      <c r="E275" s="38">
        <v>300</v>
      </c>
      <c r="F275" s="55" t="s">
        <v>48</v>
      </c>
      <c r="G275" s="14"/>
      <c r="H275" s="15" t="str">
        <f t="shared" si="30"/>
        <v/>
      </c>
      <c r="K275" s="35"/>
    </row>
    <row r="276" spans="1:11" s="1" customFormat="1" hidden="1" x14ac:dyDescent="0.2">
      <c r="A276" s="13">
        <f t="shared" si="29"/>
        <v>1</v>
      </c>
      <c r="B276" s="10"/>
      <c r="C276" s="11">
        <v>500</v>
      </c>
      <c r="D276" s="26" t="s">
        <v>49</v>
      </c>
      <c r="E276" s="38">
        <v>40</v>
      </c>
      <c r="F276" s="55" t="s">
        <v>12</v>
      </c>
      <c r="G276" s="14"/>
      <c r="H276" s="15" t="str">
        <f t="shared" si="30"/>
        <v/>
      </c>
      <c r="K276" s="35"/>
    </row>
    <row r="277" spans="1:11" s="1" customFormat="1" hidden="1" x14ac:dyDescent="0.2">
      <c r="A277" s="13">
        <f t="shared" si="29"/>
        <v>1</v>
      </c>
      <c r="B277" s="10" t="s">
        <v>3</v>
      </c>
      <c r="C277" s="11" t="s">
        <v>50</v>
      </c>
      <c r="D277" s="26" t="s">
        <v>51</v>
      </c>
      <c r="E277" s="38">
        <v>10</v>
      </c>
      <c r="F277" s="55" t="s">
        <v>0</v>
      </c>
      <c r="G277" s="14"/>
      <c r="H277" s="15" t="str">
        <f t="shared" si="30"/>
        <v/>
      </c>
      <c r="K277" s="35"/>
    </row>
    <row r="278" spans="1:11" s="1" customFormat="1" hidden="1" x14ac:dyDescent="0.2">
      <c r="A278" s="13">
        <f t="shared" si="29"/>
        <v>1</v>
      </c>
      <c r="B278" s="10"/>
      <c r="C278" s="11" t="s">
        <v>52</v>
      </c>
      <c r="D278" s="26" t="s">
        <v>53</v>
      </c>
      <c r="E278" s="38">
        <v>4</v>
      </c>
      <c r="F278" s="55" t="s">
        <v>0</v>
      </c>
      <c r="G278" s="14"/>
      <c r="H278" s="15" t="str">
        <f t="shared" si="30"/>
        <v/>
      </c>
      <c r="K278" s="35"/>
    </row>
    <row r="279" spans="1:11" s="1" customFormat="1" hidden="1" x14ac:dyDescent="0.2">
      <c r="A279" s="13">
        <f t="shared" si="29"/>
        <v>1</v>
      </c>
      <c r="B279" s="10"/>
      <c r="C279" s="11" t="s">
        <v>54</v>
      </c>
      <c r="D279" s="26" t="s">
        <v>55</v>
      </c>
      <c r="E279" s="38">
        <v>40</v>
      </c>
      <c r="F279" s="55" t="s">
        <v>12</v>
      </c>
      <c r="G279" s="14"/>
      <c r="H279" s="15" t="str">
        <f t="shared" si="30"/>
        <v/>
      </c>
      <c r="K279" s="35"/>
    </row>
    <row r="280" spans="1:11" s="1" customFormat="1" hidden="1" x14ac:dyDescent="0.2">
      <c r="A280" s="13">
        <f t="shared" si="29"/>
        <v>1</v>
      </c>
      <c r="B280" s="10"/>
      <c r="C280" s="11" t="s">
        <v>56</v>
      </c>
      <c r="D280" s="26" t="s">
        <v>57</v>
      </c>
      <c r="E280" s="38">
        <v>20</v>
      </c>
      <c r="F280" s="55" t="s">
        <v>12</v>
      </c>
      <c r="G280" s="14"/>
      <c r="H280" s="15" t="str">
        <f t="shared" si="30"/>
        <v/>
      </c>
      <c r="K280" s="35"/>
    </row>
    <row r="281" spans="1:11" s="1" customFormat="1" hidden="1" x14ac:dyDescent="0.2">
      <c r="A281" s="13">
        <f t="shared" si="29"/>
        <v>1</v>
      </c>
      <c r="B281" s="10"/>
      <c r="C281" s="11">
        <v>482</v>
      </c>
      <c r="D281" s="26" t="s">
        <v>58</v>
      </c>
      <c r="E281" s="38">
        <v>4000</v>
      </c>
      <c r="F281" s="55" t="s">
        <v>48</v>
      </c>
      <c r="G281" s="14"/>
      <c r="H281" s="15" t="str">
        <f t="shared" si="30"/>
        <v/>
      </c>
      <c r="K281" s="35"/>
    </row>
    <row r="282" spans="1:11" s="1" customFormat="1" hidden="1" x14ac:dyDescent="0.2">
      <c r="A282" s="13">
        <f t="shared" si="29"/>
        <v>1</v>
      </c>
      <c r="B282" s="10"/>
      <c r="C282" s="11" t="s">
        <v>73</v>
      </c>
      <c r="D282" s="26" t="s">
        <v>74</v>
      </c>
      <c r="E282" s="38">
        <v>10</v>
      </c>
      <c r="F282" s="55" t="s">
        <v>0</v>
      </c>
      <c r="G282" s="14"/>
      <c r="H282" s="15" t="str">
        <f t="shared" si="30"/>
        <v/>
      </c>
      <c r="K282" s="35"/>
    </row>
    <row r="283" spans="1:11" s="1" customFormat="1" hidden="1" x14ac:dyDescent="0.2">
      <c r="A283" s="13">
        <f t="shared" si="29"/>
        <v>1</v>
      </c>
      <c r="B283" s="10" t="s">
        <v>4</v>
      </c>
      <c r="C283" s="11" t="s">
        <v>65</v>
      </c>
      <c r="D283" s="26" t="s">
        <v>66</v>
      </c>
      <c r="E283" s="38">
        <v>10</v>
      </c>
      <c r="F283" s="55" t="s">
        <v>0</v>
      </c>
      <c r="G283" s="14"/>
      <c r="H283" s="15" t="str">
        <f t="shared" si="30"/>
        <v/>
      </c>
      <c r="K283" s="35"/>
    </row>
    <row r="284" spans="1:11" s="1" customFormat="1" hidden="1" x14ac:dyDescent="0.2">
      <c r="A284" s="13">
        <f t="shared" si="29"/>
        <v>1</v>
      </c>
      <c r="B284" s="10"/>
      <c r="C284" s="11" t="s">
        <v>67</v>
      </c>
      <c r="D284" s="26" t="s">
        <v>68</v>
      </c>
      <c r="E284" s="38">
        <v>5</v>
      </c>
      <c r="F284" s="55" t="s">
        <v>0</v>
      </c>
      <c r="G284" s="14"/>
      <c r="H284" s="15" t="str">
        <f t="shared" si="30"/>
        <v/>
      </c>
      <c r="K284" s="35"/>
    </row>
    <row r="285" spans="1:11" s="1" customFormat="1" hidden="1" x14ac:dyDescent="0.2">
      <c r="A285" s="13">
        <f t="shared" si="29"/>
        <v>1</v>
      </c>
      <c r="B285" s="10"/>
      <c r="C285" s="11" t="s">
        <v>69</v>
      </c>
      <c r="D285" s="26" t="s">
        <v>70</v>
      </c>
      <c r="E285" s="38">
        <v>50</v>
      </c>
      <c r="F285" s="55" t="s">
        <v>11</v>
      </c>
      <c r="G285" s="14"/>
      <c r="H285" s="15" t="str">
        <f t="shared" si="30"/>
        <v/>
      </c>
      <c r="K285" s="35"/>
    </row>
    <row r="286" spans="1:11" s="1" customFormat="1" hidden="1" x14ac:dyDescent="0.2">
      <c r="A286" s="13">
        <f t="shared" si="29"/>
        <v>0</v>
      </c>
      <c r="B286" s="10"/>
      <c r="C286" s="11"/>
      <c r="D286" s="12"/>
      <c r="E286" s="38"/>
      <c r="F286" s="55"/>
      <c r="G286" s="14"/>
      <c r="H286" s="15" t="str">
        <f t="shared" si="30"/>
        <v/>
      </c>
      <c r="K286" s="35"/>
    </row>
    <row r="287" spans="1:11" s="1" customFormat="1" ht="15" hidden="1" x14ac:dyDescent="0.2">
      <c r="A287" s="13">
        <f>IF(SUM(E287:E345)&gt;0,1,0)</f>
        <v>0</v>
      </c>
      <c r="B287" s="10"/>
      <c r="C287" s="11"/>
      <c r="D287" s="40" t="s">
        <v>385</v>
      </c>
      <c r="E287" s="38"/>
      <c r="F287" s="55"/>
      <c r="G287" s="14"/>
      <c r="H287" s="15" t="str">
        <f t="shared" si="30"/>
        <v/>
      </c>
      <c r="K287" s="35"/>
    </row>
    <row r="288" spans="1:11" s="1" customFormat="1" ht="15" hidden="1" x14ac:dyDescent="0.2">
      <c r="A288" s="13">
        <f t="shared" si="29"/>
        <v>0</v>
      </c>
      <c r="B288" s="10"/>
      <c r="C288" s="11"/>
      <c r="D288" s="52" t="s">
        <v>386</v>
      </c>
      <c r="E288" s="38"/>
      <c r="F288" s="55"/>
      <c r="G288" s="14"/>
      <c r="H288" s="15" t="str">
        <f t="shared" si="30"/>
        <v/>
      </c>
      <c r="K288" s="35"/>
    </row>
    <row r="289" spans="1:11" s="1" customFormat="1" hidden="1" x14ac:dyDescent="0.2">
      <c r="A289" s="13">
        <f t="shared" si="29"/>
        <v>0</v>
      </c>
      <c r="B289" s="10"/>
      <c r="C289" s="11"/>
      <c r="D289" s="51" t="s">
        <v>397</v>
      </c>
      <c r="E289" s="38"/>
      <c r="F289" s="55" t="s">
        <v>383</v>
      </c>
      <c r="G289" s="14"/>
      <c r="H289" s="15" t="str">
        <f t="shared" si="30"/>
        <v/>
      </c>
      <c r="K289" s="35"/>
    </row>
    <row r="290" spans="1:11" s="1" customFormat="1" hidden="1" x14ac:dyDescent="0.2">
      <c r="A290" s="13">
        <f t="shared" si="29"/>
        <v>0</v>
      </c>
      <c r="B290" s="10"/>
      <c r="C290" s="11"/>
      <c r="D290" s="51" t="s">
        <v>403</v>
      </c>
      <c r="E290" s="38"/>
      <c r="F290" s="55" t="s">
        <v>383</v>
      </c>
      <c r="G290" s="14"/>
      <c r="H290" s="15" t="str">
        <f t="shared" si="30"/>
        <v/>
      </c>
      <c r="K290" s="35"/>
    </row>
    <row r="291" spans="1:11" s="1" customFormat="1" hidden="1" x14ac:dyDescent="0.2">
      <c r="A291" s="13">
        <f t="shared" si="29"/>
        <v>0</v>
      </c>
      <c r="B291" s="10"/>
      <c r="C291" s="11"/>
      <c r="D291" s="51" t="s">
        <v>399</v>
      </c>
      <c r="E291" s="38"/>
      <c r="F291" s="55" t="s">
        <v>383</v>
      </c>
      <c r="G291" s="14"/>
      <c r="H291" s="15" t="str">
        <f t="shared" si="30"/>
        <v/>
      </c>
      <c r="K291" s="35"/>
    </row>
    <row r="292" spans="1:11" s="1" customFormat="1" hidden="1" x14ac:dyDescent="0.2">
      <c r="A292" s="13">
        <f t="shared" si="29"/>
        <v>0</v>
      </c>
      <c r="B292" s="10"/>
      <c r="C292" s="11"/>
      <c r="D292" s="51" t="s">
        <v>405</v>
      </c>
      <c r="E292" s="38"/>
      <c r="F292" s="55" t="s">
        <v>383</v>
      </c>
      <c r="G292" s="14"/>
      <c r="H292" s="15" t="str">
        <f t="shared" si="30"/>
        <v/>
      </c>
      <c r="K292" s="35"/>
    </row>
    <row r="293" spans="1:11" s="1" customFormat="1" hidden="1" x14ac:dyDescent="0.2">
      <c r="A293" s="13">
        <f t="shared" si="29"/>
        <v>0</v>
      </c>
      <c r="B293" s="10"/>
      <c r="C293" s="11"/>
      <c r="D293" s="51" t="s">
        <v>401</v>
      </c>
      <c r="E293" s="38"/>
      <c r="F293" s="55" t="s">
        <v>383</v>
      </c>
      <c r="G293" s="14"/>
      <c r="H293" s="15" t="str">
        <f t="shared" si="30"/>
        <v/>
      </c>
      <c r="K293" s="35"/>
    </row>
    <row r="294" spans="1:11" s="1" customFormat="1" hidden="1" x14ac:dyDescent="0.2">
      <c r="A294" s="13">
        <f t="shared" si="29"/>
        <v>0</v>
      </c>
      <c r="B294" s="10"/>
      <c r="C294" s="11"/>
      <c r="D294" s="51" t="s">
        <v>407</v>
      </c>
      <c r="E294" s="38"/>
      <c r="F294" s="55" t="s">
        <v>383</v>
      </c>
      <c r="G294" s="14"/>
      <c r="H294" s="15" t="str">
        <f t="shared" si="30"/>
        <v/>
      </c>
      <c r="K294" s="35"/>
    </row>
    <row r="295" spans="1:11" s="1" customFormat="1" hidden="1" x14ac:dyDescent="0.2">
      <c r="A295" s="13">
        <f t="shared" ref="A295:A300" si="31">IF(E295&gt;0,1,0)</f>
        <v>0</v>
      </c>
      <c r="B295" s="10"/>
      <c r="C295" s="11"/>
      <c r="D295" s="51" t="s">
        <v>400</v>
      </c>
      <c r="E295" s="38"/>
      <c r="F295" s="55" t="s">
        <v>383</v>
      </c>
      <c r="G295" s="14"/>
      <c r="H295" s="15" t="str">
        <f t="shared" ref="H295:H300" si="32">IF(G295&gt;0,G295*E295,"")</f>
        <v/>
      </c>
      <c r="K295" s="35"/>
    </row>
    <row r="296" spans="1:11" s="1" customFormat="1" hidden="1" x14ac:dyDescent="0.2">
      <c r="A296" s="13">
        <f t="shared" si="31"/>
        <v>0</v>
      </c>
      <c r="B296" s="10"/>
      <c r="C296" s="11"/>
      <c r="D296" s="51" t="s">
        <v>406</v>
      </c>
      <c r="E296" s="38"/>
      <c r="F296" s="55" t="s">
        <v>383</v>
      </c>
      <c r="G296" s="14"/>
      <c r="H296" s="15" t="str">
        <f t="shared" si="32"/>
        <v/>
      </c>
      <c r="K296" s="35"/>
    </row>
    <row r="297" spans="1:11" s="1" customFormat="1" hidden="1" x14ac:dyDescent="0.2">
      <c r="A297" s="13">
        <f t="shared" si="31"/>
        <v>0</v>
      </c>
      <c r="B297" s="10"/>
      <c r="C297" s="11"/>
      <c r="D297" s="51" t="s">
        <v>402</v>
      </c>
      <c r="E297" s="38"/>
      <c r="F297" s="55" t="s">
        <v>383</v>
      </c>
      <c r="G297" s="14"/>
      <c r="H297" s="15" t="str">
        <f t="shared" si="32"/>
        <v/>
      </c>
      <c r="K297" s="35"/>
    </row>
    <row r="298" spans="1:11" s="1" customFormat="1" hidden="1" x14ac:dyDescent="0.2">
      <c r="A298" s="13">
        <f t="shared" si="31"/>
        <v>0</v>
      </c>
      <c r="B298" s="10"/>
      <c r="C298" s="11"/>
      <c r="D298" s="51" t="s">
        <v>408</v>
      </c>
      <c r="E298" s="38"/>
      <c r="F298" s="55" t="s">
        <v>383</v>
      </c>
      <c r="G298" s="14"/>
      <c r="H298" s="15" t="str">
        <f t="shared" si="32"/>
        <v/>
      </c>
      <c r="K298" s="35"/>
    </row>
    <row r="299" spans="1:11" s="1" customFormat="1" hidden="1" x14ac:dyDescent="0.2">
      <c r="A299" s="13">
        <f t="shared" si="31"/>
        <v>0</v>
      </c>
      <c r="B299" s="10"/>
      <c r="C299" s="11"/>
      <c r="D299" s="51" t="s">
        <v>376</v>
      </c>
      <c r="E299" s="38"/>
      <c r="F299" s="55" t="s">
        <v>383</v>
      </c>
      <c r="G299" s="14"/>
      <c r="H299" s="15" t="str">
        <f t="shared" si="32"/>
        <v/>
      </c>
      <c r="K299" s="35"/>
    </row>
    <row r="300" spans="1:11" s="1" customFormat="1" hidden="1" x14ac:dyDescent="0.2">
      <c r="A300" s="13">
        <f t="shared" si="31"/>
        <v>0</v>
      </c>
      <c r="B300" s="10"/>
      <c r="C300" s="11"/>
      <c r="D300" s="51" t="s">
        <v>381</v>
      </c>
      <c r="E300" s="38"/>
      <c r="F300" s="55" t="s">
        <v>383</v>
      </c>
      <c r="G300" s="14"/>
      <c r="H300" s="15" t="str">
        <f t="shared" si="32"/>
        <v/>
      </c>
      <c r="K300" s="35"/>
    </row>
    <row r="301" spans="1:11" s="1" customFormat="1" hidden="1" x14ac:dyDescent="0.2">
      <c r="A301" s="13">
        <f t="shared" si="29"/>
        <v>0</v>
      </c>
      <c r="B301" s="10"/>
      <c r="C301" s="11"/>
      <c r="D301" s="51" t="s">
        <v>373</v>
      </c>
      <c r="E301" s="38"/>
      <c r="F301" s="55" t="s">
        <v>383</v>
      </c>
      <c r="G301" s="14"/>
      <c r="H301" s="15" t="str">
        <f t="shared" si="30"/>
        <v/>
      </c>
      <c r="K301" s="35"/>
    </row>
    <row r="302" spans="1:11" s="1" customFormat="1" hidden="1" x14ac:dyDescent="0.2">
      <c r="A302" s="13">
        <f t="shared" si="29"/>
        <v>0</v>
      </c>
      <c r="B302" s="10"/>
      <c r="C302" s="11"/>
      <c r="D302" s="51" t="s">
        <v>378</v>
      </c>
      <c r="E302" s="38"/>
      <c r="F302" s="55" t="s">
        <v>383</v>
      </c>
      <c r="G302" s="14"/>
      <c r="H302" s="15" t="str">
        <f t="shared" si="30"/>
        <v/>
      </c>
      <c r="K302" s="35"/>
    </row>
    <row r="303" spans="1:11" s="1" customFormat="1" hidden="1" x14ac:dyDescent="0.2">
      <c r="A303" s="13">
        <f t="shared" si="29"/>
        <v>0</v>
      </c>
      <c r="B303" s="10"/>
      <c r="C303" s="11"/>
      <c r="D303" s="51" t="s">
        <v>374</v>
      </c>
      <c r="E303" s="38"/>
      <c r="F303" s="55" t="s">
        <v>383</v>
      </c>
      <c r="G303" s="14"/>
      <c r="H303" s="15" t="str">
        <f t="shared" si="30"/>
        <v/>
      </c>
      <c r="K303" s="35"/>
    </row>
    <row r="304" spans="1:11" s="1" customFormat="1" hidden="1" x14ac:dyDescent="0.2">
      <c r="A304" s="13">
        <f t="shared" si="29"/>
        <v>0</v>
      </c>
      <c r="B304" s="10"/>
      <c r="C304" s="11"/>
      <c r="D304" s="51" t="s">
        <v>379</v>
      </c>
      <c r="E304" s="38"/>
      <c r="F304" s="55" t="s">
        <v>383</v>
      </c>
      <c r="G304" s="14"/>
      <c r="H304" s="15" t="str">
        <f t="shared" si="30"/>
        <v/>
      </c>
      <c r="K304" s="35"/>
    </row>
    <row r="305" spans="1:15" s="1" customFormat="1" hidden="1" x14ac:dyDescent="0.2">
      <c r="A305" s="13">
        <f t="shared" si="29"/>
        <v>0</v>
      </c>
      <c r="B305" s="10"/>
      <c r="C305" s="11"/>
      <c r="D305" s="51" t="s">
        <v>409</v>
      </c>
      <c r="E305" s="38"/>
      <c r="F305" s="55" t="s">
        <v>383</v>
      </c>
      <c r="G305" s="14"/>
      <c r="H305" s="15" t="str">
        <f t="shared" si="30"/>
        <v/>
      </c>
      <c r="K305" s="35"/>
    </row>
    <row r="306" spans="1:15" s="1" customFormat="1" hidden="1" x14ac:dyDescent="0.2">
      <c r="A306" s="13">
        <f t="shared" ref="A306:A344" si="33">IF(E306&gt;0,1,0)</f>
        <v>0</v>
      </c>
      <c r="B306" s="10"/>
      <c r="C306" s="11"/>
      <c r="D306" s="51" t="s">
        <v>410</v>
      </c>
      <c r="E306" s="38"/>
      <c r="F306" s="55" t="s">
        <v>383</v>
      </c>
      <c r="G306" s="14"/>
      <c r="H306" s="15" t="str">
        <f t="shared" ref="H306:H344" si="34">IF(G306&gt;0,G306*E306,"")</f>
        <v/>
      </c>
      <c r="K306" s="35"/>
      <c r="O306" s="50"/>
    </row>
    <row r="307" spans="1:15" s="1" customFormat="1" hidden="1" x14ac:dyDescent="0.2">
      <c r="A307" s="13">
        <f t="shared" si="33"/>
        <v>0</v>
      </c>
      <c r="B307" s="10"/>
      <c r="C307" s="11"/>
      <c r="D307" s="51" t="s">
        <v>412</v>
      </c>
      <c r="E307" s="38"/>
      <c r="F307" s="55" t="s">
        <v>383</v>
      </c>
      <c r="G307" s="14"/>
      <c r="H307" s="15" t="str">
        <f t="shared" si="34"/>
        <v/>
      </c>
      <c r="K307" s="35"/>
      <c r="O307" s="50"/>
    </row>
    <row r="308" spans="1:15" s="1" customFormat="1" hidden="1" x14ac:dyDescent="0.2">
      <c r="A308" s="13">
        <f t="shared" si="33"/>
        <v>0</v>
      </c>
      <c r="B308" s="10"/>
      <c r="C308" s="11"/>
      <c r="D308" s="51" t="s">
        <v>411</v>
      </c>
      <c r="E308" s="38"/>
      <c r="F308" s="55" t="s">
        <v>383</v>
      </c>
      <c r="G308" s="14"/>
      <c r="H308" s="15" t="str">
        <f t="shared" si="34"/>
        <v/>
      </c>
      <c r="K308" s="35"/>
      <c r="O308" s="50"/>
    </row>
    <row r="309" spans="1:15" s="1" customFormat="1" hidden="1" x14ac:dyDescent="0.2">
      <c r="A309" s="13">
        <f t="shared" ref="A309:A311" si="35">IF(E309&gt;0,1,0)</f>
        <v>0</v>
      </c>
      <c r="B309" s="10"/>
      <c r="C309" s="11"/>
      <c r="D309" s="51" t="s">
        <v>414</v>
      </c>
      <c r="E309" s="38"/>
      <c r="F309" s="55" t="s">
        <v>383</v>
      </c>
      <c r="G309" s="14"/>
      <c r="H309" s="15" t="str">
        <f t="shared" ref="H309:H311" si="36">IF(G309&gt;0,G309*E309,"")</f>
        <v/>
      </c>
      <c r="K309" s="35"/>
      <c r="O309" s="50"/>
    </row>
    <row r="310" spans="1:15" s="1" customFormat="1" hidden="1" x14ac:dyDescent="0.2">
      <c r="A310" s="13">
        <f t="shared" si="35"/>
        <v>0</v>
      </c>
      <c r="B310" s="10"/>
      <c r="C310" s="11"/>
      <c r="D310" s="51" t="s">
        <v>413</v>
      </c>
      <c r="E310" s="38"/>
      <c r="F310" s="55" t="s">
        <v>383</v>
      </c>
      <c r="G310" s="14"/>
      <c r="H310" s="15" t="str">
        <f t="shared" si="36"/>
        <v/>
      </c>
      <c r="K310" s="35"/>
      <c r="O310" s="50"/>
    </row>
    <row r="311" spans="1:15" s="1" customFormat="1" hidden="1" x14ac:dyDescent="0.2">
      <c r="A311" s="13">
        <f t="shared" si="35"/>
        <v>0</v>
      </c>
      <c r="B311" s="10"/>
      <c r="C311" s="11"/>
      <c r="D311" s="51" t="s">
        <v>375</v>
      </c>
      <c r="E311" s="38"/>
      <c r="F311" s="55" t="s">
        <v>383</v>
      </c>
      <c r="G311" s="14"/>
      <c r="H311" s="15" t="str">
        <f t="shared" si="36"/>
        <v/>
      </c>
      <c r="K311" s="35"/>
      <c r="O311" s="50"/>
    </row>
    <row r="312" spans="1:15" s="1" customFormat="1" hidden="1" x14ac:dyDescent="0.2">
      <c r="A312" s="13">
        <f t="shared" si="33"/>
        <v>0</v>
      </c>
      <c r="B312" s="10"/>
      <c r="C312" s="11"/>
      <c r="D312" s="51" t="s">
        <v>380</v>
      </c>
      <c r="E312" s="38"/>
      <c r="F312" s="55" t="s">
        <v>383</v>
      </c>
      <c r="G312" s="14"/>
      <c r="H312" s="15" t="str">
        <f t="shared" si="34"/>
        <v/>
      </c>
      <c r="K312" s="35"/>
      <c r="O312" s="50"/>
    </row>
    <row r="313" spans="1:15" s="1" customFormat="1" hidden="1" x14ac:dyDescent="0.2">
      <c r="A313" s="13">
        <f t="shared" ref="A313:A330" si="37">IF(E313&gt;0,1,0)</f>
        <v>0</v>
      </c>
      <c r="B313" s="10"/>
      <c r="C313" s="11"/>
      <c r="D313" s="51" t="s">
        <v>398</v>
      </c>
      <c r="E313" s="38"/>
      <c r="F313" s="55" t="s">
        <v>383</v>
      </c>
      <c r="G313" s="14"/>
      <c r="H313" s="15" t="str">
        <f t="shared" ref="H313:H330" si="38">IF(G313&gt;0,G313*E313,"")</f>
        <v/>
      </c>
      <c r="K313" s="35"/>
      <c r="O313" s="50"/>
    </row>
    <row r="314" spans="1:15" s="1" customFormat="1" hidden="1" x14ac:dyDescent="0.2">
      <c r="A314" s="13">
        <f t="shared" si="37"/>
        <v>0</v>
      </c>
      <c r="B314" s="10"/>
      <c r="C314" s="11"/>
      <c r="D314" s="51" t="s">
        <v>404</v>
      </c>
      <c r="E314" s="38"/>
      <c r="F314" s="55" t="s">
        <v>383</v>
      </c>
      <c r="G314" s="14"/>
      <c r="H314" s="15" t="str">
        <f t="shared" si="38"/>
        <v/>
      </c>
      <c r="K314" s="35"/>
      <c r="O314" s="50"/>
    </row>
    <row r="315" spans="1:15" s="1" customFormat="1" hidden="1" x14ac:dyDescent="0.2">
      <c r="A315" s="13">
        <f t="shared" si="37"/>
        <v>0</v>
      </c>
      <c r="B315" s="10"/>
      <c r="C315" s="11"/>
      <c r="D315" s="51" t="s">
        <v>372</v>
      </c>
      <c r="E315" s="38"/>
      <c r="F315" s="55" t="s">
        <v>383</v>
      </c>
      <c r="G315" s="14"/>
      <c r="H315" s="15" t="str">
        <f t="shared" si="38"/>
        <v/>
      </c>
      <c r="K315" s="35"/>
      <c r="O315" s="50"/>
    </row>
    <row r="316" spans="1:15" s="1" customFormat="1" hidden="1" x14ac:dyDescent="0.2">
      <c r="A316" s="13">
        <f t="shared" si="37"/>
        <v>0</v>
      </c>
      <c r="B316" s="10"/>
      <c r="C316" s="11"/>
      <c r="D316" s="51" t="s">
        <v>377</v>
      </c>
      <c r="E316" s="38"/>
      <c r="F316" s="55" t="s">
        <v>383</v>
      </c>
      <c r="G316" s="14"/>
      <c r="H316" s="15" t="str">
        <f t="shared" si="38"/>
        <v/>
      </c>
      <c r="K316" s="35"/>
      <c r="O316" s="50"/>
    </row>
    <row r="317" spans="1:15" s="1" customFormat="1" hidden="1" x14ac:dyDescent="0.2">
      <c r="A317" s="13">
        <f t="shared" si="37"/>
        <v>0</v>
      </c>
      <c r="B317" s="10"/>
      <c r="C317" s="11"/>
      <c r="E317" s="38"/>
      <c r="F317" s="55" t="s">
        <v>383</v>
      </c>
      <c r="G317" s="14"/>
      <c r="H317" s="15" t="str">
        <f t="shared" si="38"/>
        <v/>
      </c>
      <c r="K317" s="35"/>
      <c r="O317" s="50"/>
    </row>
    <row r="318" spans="1:15" s="1" customFormat="1" hidden="1" x14ac:dyDescent="0.2">
      <c r="A318" s="13">
        <f t="shared" si="37"/>
        <v>0</v>
      </c>
      <c r="B318" s="10"/>
      <c r="C318" s="11"/>
      <c r="D318" s="53" t="s">
        <v>382</v>
      </c>
      <c r="E318" s="38"/>
      <c r="F318" s="55" t="s">
        <v>383</v>
      </c>
      <c r="G318" s="14"/>
      <c r="H318" s="15" t="str">
        <f t="shared" si="38"/>
        <v/>
      </c>
      <c r="K318" s="35"/>
      <c r="O318" s="50"/>
    </row>
    <row r="319" spans="1:15" s="1" customFormat="1" hidden="1" x14ac:dyDescent="0.2">
      <c r="A319" s="13">
        <f t="shared" si="37"/>
        <v>0</v>
      </c>
      <c r="B319" s="10"/>
      <c r="C319" s="11"/>
      <c r="D319" s="51" t="s">
        <v>387</v>
      </c>
      <c r="E319" s="38"/>
      <c r="F319" s="55" t="s">
        <v>383</v>
      </c>
      <c r="G319" s="14"/>
      <c r="H319" s="15" t="str">
        <f t="shared" si="38"/>
        <v/>
      </c>
      <c r="K319" s="35"/>
      <c r="O319" s="50"/>
    </row>
    <row r="320" spans="1:15" s="1" customFormat="1" hidden="1" x14ac:dyDescent="0.2">
      <c r="A320" s="13">
        <f t="shared" si="37"/>
        <v>0</v>
      </c>
      <c r="B320" s="10"/>
      <c r="C320" s="11"/>
      <c r="D320" s="51" t="s">
        <v>392</v>
      </c>
      <c r="E320" s="38"/>
      <c r="F320" s="55" t="s">
        <v>383</v>
      </c>
      <c r="G320" s="14"/>
      <c r="H320" s="15" t="str">
        <f t="shared" si="38"/>
        <v/>
      </c>
      <c r="K320" s="35"/>
      <c r="O320" s="50"/>
    </row>
    <row r="321" spans="1:15" s="1" customFormat="1" hidden="1" x14ac:dyDescent="0.2">
      <c r="A321" s="13">
        <f t="shared" si="37"/>
        <v>0</v>
      </c>
      <c r="B321" s="10"/>
      <c r="C321" s="11"/>
      <c r="D321" s="51" t="s">
        <v>388</v>
      </c>
      <c r="E321" s="38"/>
      <c r="F321" s="55" t="s">
        <v>383</v>
      </c>
      <c r="G321" s="14"/>
      <c r="H321" s="15" t="str">
        <f t="shared" si="38"/>
        <v/>
      </c>
      <c r="K321" s="35"/>
      <c r="O321" s="50"/>
    </row>
    <row r="322" spans="1:15" s="1" customFormat="1" hidden="1" x14ac:dyDescent="0.2">
      <c r="A322" s="13">
        <f t="shared" si="37"/>
        <v>0</v>
      </c>
      <c r="B322" s="10"/>
      <c r="C322" s="11"/>
      <c r="D322" s="51" t="s">
        <v>393</v>
      </c>
      <c r="E322" s="38"/>
      <c r="F322" s="55" t="s">
        <v>383</v>
      </c>
      <c r="G322" s="14"/>
      <c r="H322" s="15" t="str">
        <f t="shared" si="38"/>
        <v/>
      </c>
      <c r="K322" s="35"/>
      <c r="O322" s="50"/>
    </row>
    <row r="323" spans="1:15" s="1" customFormat="1" hidden="1" x14ac:dyDescent="0.2">
      <c r="A323" s="13">
        <f t="shared" si="37"/>
        <v>0</v>
      </c>
      <c r="B323" s="10"/>
      <c r="C323" s="11"/>
      <c r="D323" s="51" t="s">
        <v>389</v>
      </c>
      <c r="E323" s="38"/>
      <c r="F323" s="55" t="s">
        <v>383</v>
      </c>
      <c r="G323" s="14"/>
      <c r="H323" s="15" t="str">
        <f t="shared" si="38"/>
        <v/>
      </c>
      <c r="K323" s="35"/>
      <c r="O323" s="50"/>
    </row>
    <row r="324" spans="1:15" s="1" customFormat="1" hidden="1" x14ac:dyDescent="0.2">
      <c r="A324" s="13">
        <f t="shared" ref="A324:A328" si="39">IF(E324&gt;0,1,0)</f>
        <v>0</v>
      </c>
      <c r="B324" s="10"/>
      <c r="C324" s="11"/>
      <c r="D324" s="51" t="s">
        <v>394</v>
      </c>
      <c r="E324" s="38"/>
      <c r="F324" s="55" t="s">
        <v>383</v>
      </c>
      <c r="G324" s="14"/>
      <c r="H324" s="15" t="str">
        <f t="shared" ref="H324:H328" si="40">IF(G324&gt;0,G324*E324,"")</f>
        <v/>
      </c>
      <c r="K324" s="35"/>
      <c r="O324" s="50"/>
    </row>
    <row r="325" spans="1:15" s="1" customFormat="1" hidden="1" x14ac:dyDescent="0.2">
      <c r="A325" s="13">
        <f t="shared" si="39"/>
        <v>0</v>
      </c>
      <c r="B325" s="10"/>
      <c r="C325" s="11"/>
      <c r="D325" s="51" t="s">
        <v>390</v>
      </c>
      <c r="E325" s="38"/>
      <c r="F325" s="55" t="s">
        <v>383</v>
      </c>
      <c r="G325" s="14"/>
      <c r="H325" s="15" t="str">
        <f t="shared" si="40"/>
        <v/>
      </c>
      <c r="K325" s="35"/>
      <c r="O325" s="50"/>
    </row>
    <row r="326" spans="1:15" s="1" customFormat="1" hidden="1" x14ac:dyDescent="0.2">
      <c r="A326" s="13">
        <f t="shared" si="39"/>
        <v>0</v>
      </c>
      <c r="B326" s="10"/>
      <c r="C326" s="11"/>
      <c r="D326" s="51" t="s">
        <v>395</v>
      </c>
      <c r="E326" s="38"/>
      <c r="F326" s="55" t="s">
        <v>383</v>
      </c>
      <c r="G326" s="14"/>
      <c r="H326" s="15" t="str">
        <f t="shared" si="40"/>
        <v/>
      </c>
      <c r="K326" s="35"/>
      <c r="O326" s="50"/>
    </row>
    <row r="327" spans="1:15" s="1" customFormat="1" hidden="1" x14ac:dyDescent="0.2">
      <c r="A327" s="13">
        <f t="shared" si="39"/>
        <v>0</v>
      </c>
      <c r="B327" s="10"/>
      <c r="C327" s="11"/>
      <c r="D327" s="51" t="s">
        <v>391</v>
      </c>
      <c r="E327" s="38"/>
      <c r="F327" s="55" t="s">
        <v>383</v>
      </c>
      <c r="G327" s="14"/>
      <c r="H327" s="15" t="str">
        <f t="shared" si="40"/>
        <v/>
      </c>
      <c r="K327" s="35"/>
      <c r="O327" s="50"/>
    </row>
    <row r="328" spans="1:15" s="1" customFormat="1" hidden="1" x14ac:dyDescent="0.2">
      <c r="A328" s="13">
        <f t="shared" si="39"/>
        <v>0</v>
      </c>
      <c r="B328" s="10"/>
      <c r="C328" s="11"/>
      <c r="D328" s="51" t="s">
        <v>396</v>
      </c>
      <c r="E328" s="38"/>
      <c r="F328" s="55" t="s">
        <v>383</v>
      </c>
      <c r="G328" s="14"/>
      <c r="H328" s="15" t="str">
        <f t="shared" si="40"/>
        <v/>
      </c>
      <c r="K328" s="35"/>
      <c r="O328" s="50"/>
    </row>
    <row r="329" spans="1:15" s="1" customFormat="1" hidden="1" x14ac:dyDescent="0.2">
      <c r="A329" s="13">
        <f t="shared" si="37"/>
        <v>0</v>
      </c>
      <c r="B329" s="10"/>
      <c r="C329" s="11"/>
      <c r="E329" s="38"/>
      <c r="F329" s="55" t="s">
        <v>383</v>
      </c>
      <c r="G329" s="14"/>
      <c r="H329" s="15" t="str">
        <f t="shared" si="38"/>
        <v/>
      </c>
      <c r="K329" s="35"/>
      <c r="O329" s="50"/>
    </row>
    <row r="330" spans="1:15" s="1" customFormat="1" hidden="1" x14ac:dyDescent="0.2">
      <c r="A330" s="13">
        <f t="shared" si="37"/>
        <v>0</v>
      </c>
      <c r="B330" s="10"/>
      <c r="C330" s="11"/>
      <c r="D330" s="53" t="s">
        <v>415</v>
      </c>
      <c r="E330" s="38"/>
      <c r="F330" s="55" t="s">
        <v>383</v>
      </c>
      <c r="G330" s="14"/>
      <c r="H330" s="15" t="str">
        <f t="shared" si="38"/>
        <v/>
      </c>
      <c r="K330" s="35"/>
      <c r="O330" s="50"/>
    </row>
    <row r="331" spans="1:15" s="1" customFormat="1" hidden="1" x14ac:dyDescent="0.2">
      <c r="A331" s="13">
        <f t="shared" ref="A331:A342" si="41">IF(E331&gt;0,1,0)</f>
        <v>0</v>
      </c>
      <c r="B331" s="10"/>
      <c r="C331" s="11"/>
      <c r="D331" s="51" t="s">
        <v>387</v>
      </c>
      <c r="E331" s="38"/>
      <c r="F331" s="55" t="s">
        <v>383</v>
      </c>
      <c r="G331" s="14"/>
      <c r="H331" s="15" t="str">
        <f t="shared" ref="H331:H342" si="42">IF(G331&gt;0,G331*E331,"")</f>
        <v/>
      </c>
      <c r="K331" s="35"/>
      <c r="O331" s="50"/>
    </row>
    <row r="332" spans="1:15" s="1" customFormat="1" hidden="1" x14ac:dyDescent="0.2">
      <c r="A332" s="13">
        <f t="shared" si="41"/>
        <v>0</v>
      </c>
      <c r="B332" s="10"/>
      <c r="C332" s="11"/>
      <c r="D332" s="51" t="s">
        <v>392</v>
      </c>
      <c r="E332" s="38"/>
      <c r="F332" s="55" t="s">
        <v>383</v>
      </c>
      <c r="G332" s="14"/>
      <c r="H332" s="15" t="str">
        <f t="shared" si="42"/>
        <v/>
      </c>
      <c r="K332" s="35"/>
      <c r="O332" s="50"/>
    </row>
    <row r="333" spans="1:15" s="1" customFormat="1" hidden="1" x14ac:dyDescent="0.2">
      <c r="A333" s="13">
        <f t="shared" si="41"/>
        <v>0</v>
      </c>
      <c r="B333" s="10"/>
      <c r="C333" s="11"/>
      <c r="D333" s="51"/>
      <c r="E333" s="38"/>
      <c r="F333" s="55" t="s">
        <v>383</v>
      </c>
      <c r="G333" s="14"/>
      <c r="H333" s="15" t="str">
        <f t="shared" si="42"/>
        <v/>
      </c>
      <c r="K333" s="35"/>
      <c r="O333" s="50"/>
    </row>
    <row r="334" spans="1:15" s="1" customFormat="1" hidden="1" x14ac:dyDescent="0.2">
      <c r="A334" s="13">
        <f t="shared" si="41"/>
        <v>0</v>
      </c>
      <c r="B334" s="10"/>
      <c r="C334" s="11"/>
      <c r="D334" s="53" t="s">
        <v>416</v>
      </c>
      <c r="E334" s="38"/>
      <c r="F334" s="55" t="s">
        <v>383</v>
      </c>
      <c r="G334" s="14"/>
      <c r="H334" s="15" t="str">
        <f t="shared" si="42"/>
        <v/>
      </c>
      <c r="K334" s="35"/>
      <c r="O334" s="50"/>
    </row>
    <row r="335" spans="1:15" s="1" customFormat="1" hidden="1" x14ac:dyDescent="0.2">
      <c r="A335" s="13">
        <f t="shared" si="41"/>
        <v>0</v>
      </c>
      <c r="B335" s="10"/>
      <c r="C335" s="11"/>
      <c r="D335" s="51" t="s">
        <v>420</v>
      </c>
      <c r="E335" s="38"/>
      <c r="F335" s="55" t="s">
        <v>383</v>
      </c>
      <c r="G335" s="14"/>
      <c r="H335" s="15" t="str">
        <f t="shared" si="42"/>
        <v/>
      </c>
      <c r="K335" s="35"/>
      <c r="O335" s="50"/>
    </row>
    <row r="336" spans="1:15" s="1" customFormat="1" hidden="1" x14ac:dyDescent="0.2">
      <c r="A336" s="13">
        <f t="shared" si="41"/>
        <v>0</v>
      </c>
      <c r="B336" s="10"/>
      <c r="C336" s="11"/>
      <c r="D336" s="51" t="s">
        <v>424</v>
      </c>
      <c r="E336" s="38"/>
      <c r="F336" s="55" t="s">
        <v>383</v>
      </c>
      <c r="G336" s="14"/>
      <c r="H336" s="15" t="str">
        <f t="shared" si="42"/>
        <v/>
      </c>
      <c r="K336" s="35"/>
      <c r="O336" s="50"/>
    </row>
    <row r="337" spans="1:15" s="1" customFormat="1" hidden="1" x14ac:dyDescent="0.2">
      <c r="A337" s="13">
        <f t="shared" si="41"/>
        <v>0</v>
      </c>
      <c r="B337" s="10"/>
      <c r="C337" s="11"/>
      <c r="D337" s="51" t="s">
        <v>419</v>
      </c>
      <c r="E337" s="38"/>
      <c r="F337" s="55" t="s">
        <v>383</v>
      </c>
      <c r="G337" s="14"/>
      <c r="H337" s="15" t="str">
        <f t="shared" si="42"/>
        <v/>
      </c>
      <c r="K337" s="35"/>
      <c r="O337" s="50"/>
    </row>
    <row r="338" spans="1:15" s="1" customFormat="1" hidden="1" x14ac:dyDescent="0.2">
      <c r="A338" s="13">
        <f t="shared" si="41"/>
        <v>0</v>
      </c>
      <c r="B338" s="10"/>
      <c r="C338" s="11"/>
      <c r="D338" s="51" t="s">
        <v>423</v>
      </c>
      <c r="E338" s="38"/>
      <c r="F338" s="55" t="s">
        <v>383</v>
      </c>
      <c r="G338" s="14"/>
      <c r="H338" s="15" t="str">
        <f t="shared" si="42"/>
        <v/>
      </c>
      <c r="K338" s="35"/>
      <c r="O338" s="50"/>
    </row>
    <row r="339" spans="1:15" s="1" customFormat="1" hidden="1" x14ac:dyDescent="0.2">
      <c r="A339" s="13">
        <f t="shared" si="41"/>
        <v>0</v>
      </c>
      <c r="B339" s="10"/>
      <c r="C339" s="11"/>
      <c r="D339" s="51" t="s">
        <v>418</v>
      </c>
      <c r="E339" s="38"/>
      <c r="F339" s="55" t="s">
        <v>383</v>
      </c>
      <c r="G339" s="14"/>
      <c r="H339" s="15" t="str">
        <f t="shared" si="42"/>
        <v/>
      </c>
      <c r="K339" s="35"/>
      <c r="O339" s="50"/>
    </row>
    <row r="340" spans="1:15" s="1" customFormat="1" hidden="1" x14ac:dyDescent="0.2">
      <c r="A340" s="13">
        <f t="shared" si="41"/>
        <v>0</v>
      </c>
      <c r="B340" s="10"/>
      <c r="C340" s="11"/>
      <c r="D340" s="51" t="s">
        <v>422</v>
      </c>
      <c r="E340" s="38"/>
      <c r="F340" s="55" t="s">
        <v>383</v>
      </c>
      <c r="G340" s="14"/>
      <c r="H340" s="15" t="str">
        <f t="shared" si="42"/>
        <v/>
      </c>
      <c r="K340" s="35"/>
      <c r="O340" s="50"/>
    </row>
    <row r="341" spans="1:15" s="1" customFormat="1" hidden="1" x14ac:dyDescent="0.2">
      <c r="A341" s="13">
        <f t="shared" si="41"/>
        <v>0</v>
      </c>
      <c r="B341" s="10"/>
      <c r="C341" s="11"/>
      <c r="D341" s="51" t="s">
        <v>417</v>
      </c>
      <c r="E341" s="38"/>
      <c r="F341" s="55" t="s">
        <v>383</v>
      </c>
      <c r="G341" s="14"/>
      <c r="H341" s="15" t="str">
        <f t="shared" si="42"/>
        <v/>
      </c>
      <c r="K341" s="35"/>
      <c r="O341" s="50"/>
    </row>
    <row r="342" spans="1:15" s="1" customFormat="1" hidden="1" x14ac:dyDescent="0.2">
      <c r="A342" s="13">
        <f t="shared" si="41"/>
        <v>0</v>
      </c>
      <c r="B342" s="10"/>
      <c r="C342" s="11"/>
      <c r="D342" s="51" t="s">
        <v>421</v>
      </c>
      <c r="E342" s="38"/>
      <c r="F342" s="55" t="s">
        <v>383</v>
      </c>
      <c r="G342" s="14"/>
      <c r="H342" s="15" t="str">
        <f t="shared" si="42"/>
        <v/>
      </c>
      <c r="K342" s="35"/>
      <c r="O342" s="50"/>
    </row>
    <row r="343" spans="1:15" s="1" customFormat="1" hidden="1" x14ac:dyDescent="0.2">
      <c r="A343" s="13">
        <f t="shared" si="33"/>
        <v>0</v>
      </c>
      <c r="B343" s="10"/>
      <c r="C343" s="11"/>
      <c r="D343" s="26"/>
      <c r="E343" s="38"/>
      <c r="F343" s="55" t="s">
        <v>383</v>
      </c>
      <c r="G343" s="14"/>
      <c r="H343" s="15" t="str">
        <f t="shared" si="34"/>
        <v/>
      </c>
      <c r="K343" s="35"/>
    </row>
    <row r="344" spans="1:15" s="1" customFormat="1" hidden="1" x14ac:dyDescent="0.2">
      <c r="A344" s="13">
        <f t="shared" si="33"/>
        <v>0</v>
      </c>
      <c r="B344" s="10"/>
      <c r="C344" s="11"/>
      <c r="D344" s="26"/>
      <c r="E344" s="38"/>
      <c r="F344" s="55" t="s">
        <v>383</v>
      </c>
      <c r="G344" s="14"/>
      <c r="H344" s="15" t="str">
        <f t="shared" si="34"/>
        <v/>
      </c>
      <c r="K344" s="35"/>
    </row>
    <row r="345" spans="1:15" s="1" customFormat="1" hidden="1" x14ac:dyDescent="0.2">
      <c r="A345" s="13">
        <f t="shared" si="29"/>
        <v>0</v>
      </c>
      <c r="B345" s="10"/>
      <c r="C345" s="11"/>
      <c r="E345" s="38"/>
      <c r="F345" s="55"/>
      <c r="G345" s="14"/>
      <c r="H345" s="15" t="str">
        <f t="shared" si="30"/>
        <v/>
      </c>
      <c r="K345" s="35"/>
    </row>
    <row r="346" spans="1:15" s="1" customFormat="1" ht="15" hidden="1" x14ac:dyDescent="0.2">
      <c r="A346" s="13">
        <f>IF(SUM(E346:E354)&gt;0,1,0)</f>
        <v>0</v>
      </c>
      <c r="B346" s="10" t="s">
        <v>5</v>
      </c>
      <c r="C346" s="11"/>
      <c r="D346" s="40" t="s">
        <v>384</v>
      </c>
      <c r="E346" s="38"/>
      <c r="F346" s="55"/>
      <c r="G346" s="14"/>
      <c r="H346" s="15" t="str">
        <f t="shared" si="30"/>
        <v/>
      </c>
      <c r="K346" s="35"/>
    </row>
    <row r="347" spans="1:15" s="1" customFormat="1" hidden="1" x14ac:dyDescent="0.2">
      <c r="A347" s="13">
        <f t="shared" si="29"/>
        <v>0</v>
      </c>
      <c r="B347" s="10" t="s">
        <v>6</v>
      </c>
      <c r="C347" s="11"/>
      <c r="D347" s="11" t="s">
        <v>13</v>
      </c>
      <c r="E347" s="38"/>
      <c r="F347" s="55" t="s">
        <v>383</v>
      </c>
      <c r="G347" s="14"/>
      <c r="H347" s="15" t="str">
        <f t="shared" si="30"/>
        <v/>
      </c>
      <c r="K347" s="35"/>
    </row>
    <row r="348" spans="1:15" s="1" customFormat="1" hidden="1" x14ac:dyDescent="0.2">
      <c r="A348" s="13">
        <f t="shared" si="29"/>
        <v>0</v>
      </c>
      <c r="B348" s="10"/>
      <c r="C348" s="11"/>
      <c r="D348" s="11" t="s">
        <v>59</v>
      </c>
      <c r="E348" s="38"/>
      <c r="F348" s="55" t="s">
        <v>383</v>
      </c>
      <c r="G348" s="14"/>
      <c r="H348" s="15" t="str">
        <f t="shared" si="30"/>
        <v/>
      </c>
      <c r="K348" s="35"/>
    </row>
    <row r="349" spans="1:15" s="1" customFormat="1" hidden="1" x14ac:dyDescent="0.2">
      <c r="A349" s="13">
        <f t="shared" si="29"/>
        <v>0</v>
      </c>
      <c r="B349" s="10" t="s">
        <v>7</v>
      </c>
      <c r="C349" s="11"/>
      <c r="D349" s="11" t="s">
        <v>60</v>
      </c>
      <c r="E349" s="38"/>
      <c r="F349" s="55" t="s">
        <v>383</v>
      </c>
      <c r="G349" s="14"/>
      <c r="H349" s="15" t="str">
        <f t="shared" si="30"/>
        <v/>
      </c>
      <c r="K349" s="35"/>
    </row>
    <row r="350" spans="1:15" s="1" customFormat="1" hidden="1" x14ac:dyDescent="0.2">
      <c r="A350" s="13">
        <f t="shared" si="29"/>
        <v>0</v>
      </c>
      <c r="B350" s="10" t="s">
        <v>8</v>
      </c>
      <c r="C350" s="11"/>
      <c r="D350" s="11"/>
      <c r="E350" s="38"/>
      <c r="F350" s="55" t="s">
        <v>383</v>
      </c>
      <c r="G350" s="14"/>
      <c r="H350" s="15" t="str">
        <f t="shared" si="30"/>
        <v/>
      </c>
      <c r="K350" s="35"/>
    </row>
    <row r="351" spans="1:15" s="1" customFormat="1" hidden="1" x14ac:dyDescent="0.2">
      <c r="A351" s="13">
        <f t="shared" si="29"/>
        <v>0</v>
      </c>
      <c r="B351" s="10" t="s">
        <v>9</v>
      </c>
      <c r="C351" s="11"/>
      <c r="D351" s="11" t="s">
        <v>61</v>
      </c>
      <c r="E351" s="38"/>
      <c r="F351" s="55" t="s">
        <v>383</v>
      </c>
      <c r="G351" s="14"/>
      <c r="H351" s="15" t="str">
        <f t="shared" si="30"/>
        <v/>
      </c>
      <c r="K351" s="35"/>
    </row>
    <row r="352" spans="1:15" s="1" customFormat="1" hidden="1" x14ac:dyDescent="0.2">
      <c r="A352" s="13">
        <f t="shared" si="29"/>
        <v>0</v>
      </c>
      <c r="B352" s="10" t="s">
        <v>10</v>
      </c>
      <c r="C352" s="11"/>
      <c r="D352" s="11" t="s">
        <v>14</v>
      </c>
      <c r="E352" s="38"/>
      <c r="F352" s="55" t="s">
        <v>383</v>
      </c>
      <c r="G352" s="14"/>
      <c r="H352" s="15" t="str">
        <f t="shared" si="30"/>
        <v/>
      </c>
      <c r="K352" s="35"/>
    </row>
    <row r="353" spans="1:11" s="1" customFormat="1" hidden="1" x14ac:dyDescent="0.2">
      <c r="A353" s="13">
        <f t="shared" si="29"/>
        <v>0</v>
      </c>
      <c r="B353" s="10"/>
      <c r="C353" s="11"/>
      <c r="D353" s="11" t="s">
        <v>15</v>
      </c>
      <c r="E353" s="38"/>
      <c r="F353" s="55" t="s">
        <v>383</v>
      </c>
      <c r="G353" s="14"/>
      <c r="H353" s="15" t="str">
        <f t="shared" si="30"/>
        <v/>
      </c>
      <c r="K353" s="35"/>
    </row>
    <row r="354" spans="1:11" s="1" customFormat="1" hidden="1" x14ac:dyDescent="0.2">
      <c r="A354" s="13">
        <f t="shared" si="29"/>
        <v>0</v>
      </c>
      <c r="B354" s="10"/>
      <c r="C354" s="11"/>
      <c r="D354" s="11" t="s">
        <v>16</v>
      </c>
      <c r="E354" s="38"/>
      <c r="F354" s="55" t="s">
        <v>383</v>
      </c>
      <c r="G354" s="14"/>
      <c r="H354" s="15" t="str">
        <f t="shared" si="30"/>
        <v/>
      </c>
      <c r="K354" s="35"/>
    </row>
    <row r="355" spans="1:11" s="1" customFormat="1" hidden="1" x14ac:dyDescent="0.2">
      <c r="A355" s="13">
        <f t="shared" ref="A355:A369" si="43">IF(E355&gt;0,1,0)</f>
        <v>0</v>
      </c>
      <c r="B355" s="10"/>
      <c r="C355" s="11"/>
      <c r="D355" s="11" t="s">
        <v>360</v>
      </c>
      <c r="E355" s="38"/>
      <c r="F355" s="55" t="s">
        <v>383</v>
      </c>
      <c r="G355" s="14"/>
      <c r="H355" s="15" t="str">
        <f t="shared" ref="H355:H369" si="44">IF(G355&gt;0,G355*E355,"")</f>
        <v/>
      </c>
      <c r="K355" s="35"/>
    </row>
    <row r="356" spans="1:11" s="1" customFormat="1" hidden="1" x14ac:dyDescent="0.2">
      <c r="A356" s="13">
        <f t="shared" si="43"/>
        <v>0</v>
      </c>
      <c r="B356" s="10"/>
      <c r="C356" s="11"/>
      <c r="D356" s="11" t="s">
        <v>361</v>
      </c>
      <c r="E356" s="38"/>
      <c r="F356" s="55" t="s">
        <v>383</v>
      </c>
      <c r="G356" s="14"/>
      <c r="H356" s="15" t="str">
        <f t="shared" si="44"/>
        <v/>
      </c>
      <c r="K356" s="35"/>
    </row>
    <row r="357" spans="1:11" s="1" customFormat="1" hidden="1" x14ac:dyDescent="0.2">
      <c r="A357" s="13">
        <f t="shared" si="43"/>
        <v>0</v>
      </c>
      <c r="B357" s="10"/>
      <c r="C357" s="11"/>
      <c r="D357" s="11" t="s">
        <v>362</v>
      </c>
      <c r="E357" s="38"/>
      <c r="F357" s="55" t="s">
        <v>383</v>
      </c>
      <c r="G357" s="14"/>
      <c r="H357" s="15" t="str">
        <f t="shared" si="44"/>
        <v/>
      </c>
      <c r="K357" s="35"/>
    </row>
    <row r="358" spans="1:11" s="1" customFormat="1" hidden="1" x14ac:dyDescent="0.2">
      <c r="A358" s="13">
        <f t="shared" ref="A358" si="45">IF(E358&gt;0,1,0)</f>
        <v>0</v>
      </c>
      <c r="B358" s="10"/>
      <c r="C358" s="11"/>
      <c r="D358" s="11" t="s">
        <v>366</v>
      </c>
      <c r="E358" s="38"/>
      <c r="F358" s="55" t="s">
        <v>383</v>
      </c>
      <c r="G358" s="14"/>
      <c r="H358" s="15" t="str">
        <f t="shared" ref="H358" si="46">IF(G358&gt;0,G358*E358,"")</f>
        <v/>
      </c>
      <c r="K358" s="35"/>
    </row>
    <row r="359" spans="1:11" s="1" customFormat="1" hidden="1" x14ac:dyDescent="0.2">
      <c r="A359" s="13">
        <f t="shared" si="43"/>
        <v>0</v>
      </c>
      <c r="B359" s="10"/>
      <c r="C359" s="11"/>
      <c r="D359" s="11" t="s">
        <v>363</v>
      </c>
      <c r="E359" s="38"/>
      <c r="F359" s="55" t="s">
        <v>383</v>
      </c>
      <c r="G359" s="14"/>
      <c r="H359" s="15" t="str">
        <f t="shared" si="44"/>
        <v/>
      </c>
      <c r="K359" s="35"/>
    </row>
    <row r="360" spans="1:11" s="1" customFormat="1" hidden="1" x14ac:dyDescent="0.2">
      <c r="A360" s="13">
        <f t="shared" si="43"/>
        <v>0</v>
      </c>
      <c r="B360" s="10"/>
      <c r="C360" s="11"/>
      <c r="D360" s="11" t="s">
        <v>364</v>
      </c>
      <c r="E360" s="38"/>
      <c r="F360" s="55" t="s">
        <v>383</v>
      </c>
      <c r="G360" s="14"/>
      <c r="H360" s="15" t="str">
        <f t="shared" si="44"/>
        <v/>
      </c>
      <c r="K360" s="35"/>
    </row>
    <row r="361" spans="1:11" s="1" customFormat="1" hidden="1" x14ac:dyDescent="0.2">
      <c r="A361" s="13">
        <f t="shared" si="43"/>
        <v>0</v>
      </c>
      <c r="B361" s="10"/>
      <c r="C361" s="11"/>
      <c r="D361" s="11" t="s">
        <v>365</v>
      </c>
      <c r="E361" s="38"/>
      <c r="F361" s="55" t="s">
        <v>383</v>
      </c>
      <c r="G361" s="14"/>
      <c r="H361" s="15" t="str">
        <f t="shared" si="44"/>
        <v/>
      </c>
      <c r="K361" s="35"/>
    </row>
    <row r="362" spans="1:11" s="1" customFormat="1" hidden="1" x14ac:dyDescent="0.2">
      <c r="A362" s="13">
        <f t="shared" si="43"/>
        <v>0</v>
      </c>
      <c r="B362" s="10"/>
      <c r="C362" s="11"/>
      <c r="D362" s="11"/>
      <c r="E362" s="38"/>
      <c r="F362" s="55" t="s">
        <v>383</v>
      </c>
      <c r="G362" s="14"/>
      <c r="H362" s="15" t="str">
        <f t="shared" si="44"/>
        <v/>
      </c>
      <c r="K362" s="35"/>
    </row>
    <row r="363" spans="1:11" s="1" customFormat="1" hidden="1" x14ac:dyDescent="0.2">
      <c r="A363" s="13">
        <f t="shared" si="43"/>
        <v>0</v>
      </c>
      <c r="B363" s="10"/>
      <c r="C363" s="11"/>
      <c r="D363" s="11" t="s">
        <v>367</v>
      </c>
      <c r="E363" s="38"/>
      <c r="F363" s="55" t="s">
        <v>383</v>
      </c>
      <c r="G363" s="14"/>
      <c r="H363" s="15" t="str">
        <f t="shared" si="44"/>
        <v/>
      </c>
      <c r="K363" s="35"/>
    </row>
    <row r="364" spans="1:11" s="1" customFormat="1" hidden="1" x14ac:dyDescent="0.2">
      <c r="A364" s="13">
        <f t="shared" si="43"/>
        <v>0</v>
      </c>
      <c r="B364" s="10"/>
      <c r="C364" s="11"/>
      <c r="D364" s="11" t="s">
        <v>13</v>
      </c>
      <c r="E364" s="38"/>
      <c r="F364" s="55" t="s">
        <v>383</v>
      </c>
      <c r="G364" s="14"/>
      <c r="H364" s="15" t="str">
        <f t="shared" si="44"/>
        <v/>
      </c>
      <c r="K364" s="35"/>
    </row>
    <row r="365" spans="1:11" s="1" customFormat="1" hidden="1" x14ac:dyDescent="0.2">
      <c r="A365" s="13">
        <f t="shared" si="43"/>
        <v>0</v>
      </c>
      <c r="B365" s="10"/>
      <c r="C365" s="11"/>
      <c r="D365" s="11" t="s">
        <v>368</v>
      </c>
      <c r="E365" s="38"/>
      <c r="F365" s="55" t="s">
        <v>383</v>
      </c>
      <c r="G365" s="14"/>
      <c r="H365" s="15" t="str">
        <f t="shared" si="44"/>
        <v/>
      </c>
      <c r="K365" s="35"/>
    </row>
    <row r="366" spans="1:11" s="1" customFormat="1" hidden="1" x14ac:dyDescent="0.2">
      <c r="A366" s="13">
        <f t="shared" si="43"/>
        <v>0</v>
      </c>
      <c r="B366" s="10"/>
      <c r="C366" s="11"/>
      <c r="D366" s="11" t="s">
        <v>369</v>
      </c>
      <c r="E366" s="38"/>
      <c r="F366" s="55" t="s">
        <v>383</v>
      </c>
      <c r="G366" s="14"/>
      <c r="H366" s="15" t="str">
        <f t="shared" si="44"/>
        <v/>
      </c>
      <c r="K366" s="35"/>
    </row>
    <row r="367" spans="1:11" s="1" customFormat="1" hidden="1" x14ac:dyDescent="0.2">
      <c r="A367" s="13">
        <f t="shared" si="43"/>
        <v>0</v>
      </c>
      <c r="B367" s="10"/>
      <c r="C367" s="11"/>
      <c r="D367" s="11" t="s">
        <v>370</v>
      </c>
      <c r="E367" s="38"/>
      <c r="F367" s="55" t="s">
        <v>383</v>
      </c>
      <c r="G367" s="14"/>
      <c r="H367" s="15" t="str">
        <f t="shared" si="44"/>
        <v/>
      </c>
      <c r="K367" s="35"/>
    </row>
    <row r="368" spans="1:11" s="1" customFormat="1" hidden="1" x14ac:dyDescent="0.2">
      <c r="A368" s="13">
        <f t="shared" si="43"/>
        <v>0</v>
      </c>
      <c r="B368" s="10"/>
      <c r="C368" s="11"/>
      <c r="D368" s="11" t="s">
        <v>371</v>
      </c>
      <c r="E368" s="38"/>
      <c r="F368" s="55" t="s">
        <v>383</v>
      </c>
      <c r="G368" s="14"/>
      <c r="H368" s="15" t="str">
        <f t="shared" si="44"/>
        <v/>
      </c>
      <c r="K368" s="35"/>
    </row>
    <row r="369" spans="1:11" s="1" customFormat="1" hidden="1" x14ac:dyDescent="0.2">
      <c r="A369" s="13">
        <f t="shared" si="43"/>
        <v>0</v>
      </c>
      <c r="B369" s="10"/>
      <c r="C369" s="11"/>
      <c r="D369" s="26"/>
      <c r="E369" s="38"/>
      <c r="F369" s="55"/>
      <c r="G369" s="14"/>
      <c r="H369" s="15" t="str">
        <f t="shared" si="44"/>
        <v/>
      </c>
      <c r="K369" s="35"/>
    </row>
    <row r="370" spans="1:11" hidden="1" x14ac:dyDescent="0.2">
      <c r="A370" s="13">
        <f t="shared" ref="A370:A387" si="47">IF(E370&gt;0,1,0)</f>
        <v>0</v>
      </c>
    </row>
    <row r="371" spans="1:11" hidden="1" x14ac:dyDescent="0.2">
      <c r="A371" s="13">
        <f t="shared" si="47"/>
        <v>0</v>
      </c>
    </row>
    <row r="372" spans="1:11" hidden="1" x14ac:dyDescent="0.2">
      <c r="A372" s="13">
        <f t="shared" si="47"/>
        <v>0</v>
      </c>
    </row>
    <row r="373" spans="1:11" hidden="1" x14ac:dyDescent="0.2">
      <c r="A373" s="13">
        <f t="shared" si="47"/>
        <v>0</v>
      </c>
      <c r="D373" s="11" t="s">
        <v>176</v>
      </c>
    </row>
    <row r="374" spans="1:11" hidden="1" x14ac:dyDescent="0.2">
      <c r="A374" s="13">
        <f t="shared" si="47"/>
        <v>0</v>
      </c>
      <c r="D374" s="11" t="s">
        <v>350</v>
      </c>
    </row>
    <row r="375" spans="1:11" hidden="1" x14ac:dyDescent="0.2">
      <c r="A375" s="13">
        <f t="shared" si="47"/>
        <v>0</v>
      </c>
      <c r="D375" s="11" t="s">
        <v>351</v>
      </c>
    </row>
    <row r="376" spans="1:11" hidden="1" x14ac:dyDescent="0.2">
      <c r="A376" s="13">
        <f t="shared" si="47"/>
        <v>0</v>
      </c>
      <c r="D376" s="11" t="s">
        <v>84</v>
      </c>
    </row>
    <row r="377" spans="1:11" hidden="1" x14ac:dyDescent="0.2">
      <c r="A377" s="13">
        <f t="shared" si="47"/>
        <v>0</v>
      </c>
      <c r="D377" s="11" t="s">
        <v>352</v>
      </c>
      <c r="I377" s="13"/>
      <c r="J377" s="10"/>
    </row>
    <row r="378" spans="1:11" hidden="1" x14ac:dyDescent="0.2">
      <c r="A378" s="13">
        <f t="shared" si="47"/>
        <v>0</v>
      </c>
      <c r="D378" s="11" t="s">
        <v>353</v>
      </c>
      <c r="I378" s="13"/>
      <c r="J378" s="10"/>
    </row>
    <row r="379" spans="1:11" hidden="1" x14ac:dyDescent="0.2">
      <c r="A379" s="13">
        <f t="shared" si="47"/>
        <v>0</v>
      </c>
      <c r="D379" s="11" t="s">
        <v>354</v>
      </c>
      <c r="I379" s="13"/>
      <c r="J379" s="10"/>
    </row>
    <row r="380" spans="1:11" hidden="1" x14ac:dyDescent="0.2">
      <c r="A380" s="13">
        <f t="shared" si="47"/>
        <v>0</v>
      </c>
      <c r="D380" s="11" t="s">
        <v>355</v>
      </c>
      <c r="I380" s="13"/>
      <c r="J380" s="10"/>
    </row>
    <row r="381" spans="1:11" hidden="1" x14ac:dyDescent="0.2">
      <c r="A381" s="13">
        <f t="shared" si="47"/>
        <v>0</v>
      </c>
      <c r="D381" s="11" t="s">
        <v>356</v>
      </c>
      <c r="I381" s="13"/>
      <c r="J381" s="10"/>
    </row>
    <row r="382" spans="1:11" hidden="1" x14ac:dyDescent="0.2">
      <c r="A382" s="13">
        <f t="shared" si="47"/>
        <v>0</v>
      </c>
      <c r="D382" s="11" t="s">
        <v>357</v>
      </c>
      <c r="I382" s="13"/>
      <c r="J382" s="10"/>
    </row>
    <row r="383" spans="1:11" hidden="1" x14ac:dyDescent="0.2">
      <c r="A383" s="13">
        <f t="shared" si="47"/>
        <v>0</v>
      </c>
      <c r="D383" s="11"/>
      <c r="I383" s="13"/>
      <c r="J383" s="10"/>
    </row>
    <row r="384" spans="1:11" hidden="1" x14ac:dyDescent="0.2">
      <c r="A384" s="13">
        <f t="shared" si="47"/>
        <v>0</v>
      </c>
      <c r="D384" s="11" t="s">
        <v>358</v>
      </c>
      <c r="I384" s="13"/>
      <c r="J384" s="10"/>
    </row>
    <row r="385" spans="1:6" hidden="1" x14ac:dyDescent="0.2">
      <c r="A385" s="13">
        <f t="shared" si="47"/>
        <v>0</v>
      </c>
      <c r="D385" s="11"/>
    </row>
    <row r="386" spans="1:6" hidden="1" x14ac:dyDescent="0.2">
      <c r="A386" s="13">
        <f t="shared" si="47"/>
        <v>0</v>
      </c>
      <c r="D386" s="11" t="s">
        <v>359</v>
      </c>
    </row>
    <row r="387" spans="1:6" hidden="1" x14ac:dyDescent="0.2">
      <c r="A387" s="13">
        <f t="shared" si="47"/>
        <v>0</v>
      </c>
    </row>
    <row r="388" spans="1:6" hidden="1" x14ac:dyDescent="0.2"/>
    <row r="389" spans="1:6" hidden="1" x14ac:dyDescent="0.2"/>
    <row r="390" spans="1:6" hidden="1" x14ac:dyDescent="0.2"/>
    <row r="391" spans="1:6" ht="30" customHeight="1" thickTop="1" x14ac:dyDescent="0.2">
      <c r="B391" s="13">
        <v>1</v>
      </c>
      <c r="C391" s="1"/>
      <c r="D391" s="54" t="s">
        <v>176</v>
      </c>
      <c r="F391" s="55" t="s">
        <v>451</v>
      </c>
    </row>
    <row r="392" spans="1:6" ht="30" customHeight="1" x14ac:dyDescent="0.2">
      <c r="B392" s="13">
        <f>+B391+1</f>
        <v>2</v>
      </c>
      <c r="C392" s="1"/>
      <c r="D392" s="54" t="s">
        <v>426</v>
      </c>
      <c r="F392" s="55" t="s">
        <v>451</v>
      </c>
    </row>
    <row r="393" spans="1:6" ht="42.75" x14ac:dyDescent="0.2">
      <c r="B393" s="13">
        <f t="shared" ref="B393:B417" si="48">+B392+1</f>
        <v>3</v>
      </c>
      <c r="C393" s="1"/>
      <c r="D393" s="54" t="s">
        <v>427</v>
      </c>
      <c r="F393" s="55" t="s">
        <v>451</v>
      </c>
    </row>
    <row r="394" spans="1:6" ht="30" customHeight="1" x14ac:dyDescent="0.2">
      <c r="B394" s="13">
        <f t="shared" si="48"/>
        <v>4</v>
      </c>
      <c r="C394" s="1"/>
      <c r="D394" s="54" t="s">
        <v>428</v>
      </c>
      <c r="F394" s="55" t="s">
        <v>451</v>
      </c>
    </row>
    <row r="395" spans="1:6" ht="30" customHeight="1" x14ac:dyDescent="0.2">
      <c r="B395" s="13">
        <f t="shared" si="48"/>
        <v>5</v>
      </c>
      <c r="C395" s="1"/>
      <c r="D395" s="54" t="s">
        <v>429</v>
      </c>
      <c r="F395" s="55" t="s">
        <v>451</v>
      </c>
    </row>
    <row r="396" spans="1:6" ht="30" customHeight="1" x14ac:dyDescent="0.2">
      <c r="B396" s="13">
        <f t="shared" si="48"/>
        <v>6</v>
      </c>
      <c r="C396" s="1"/>
      <c r="D396" s="54" t="s">
        <v>430</v>
      </c>
      <c r="F396" s="55" t="s">
        <v>451</v>
      </c>
    </row>
    <row r="397" spans="1:6" ht="30" customHeight="1" x14ac:dyDescent="0.2">
      <c r="B397" s="13">
        <f t="shared" si="48"/>
        <v>7</v>
      </c>
      <c r="C397" s="1"/>
      <c r="D397" s="54" t="s">
        <v>431</v>
      </c>
      <c r="F397" s="55" t="s">
        <v>451</v>
      </c>
    </row>
    <row r="398" spans="1:6" ht="30" customHeight="1" x14ac:dyDescent="0.2">
      <c r="B398" s="13">
        <f t="shared" si="48"/>
        <v>8</v>
      </c>
      <c r="C398" s="1"/>
      <c r="D398" s="54" t="s">
        <v>432</v>
      </c>
      <c r="F398" s="55" t="s">
        <v>451</v>
      </c>
    </row>
    <row r="399" spans="1:6" ht="30" customHeight="1" x14ac:dyDescent="0.2">
      <c r="B399" s="13">
        <f t="shared" si="48"/>
        <v>9</v>
      </c>
      <c r="C399" s="1"/>
      <c r="D399" s="54" t="s">
        <v>433</v>
      </c>
      <c r="F399" s="55" t="s">
        <v>451</v>
      </c>
    </row>
    <row r="400" spans="1:6" ht="30" customHeight="1" x14ac:dyDescent="0.2">
      <c r="B400" s="13">
        <f t="shared" si="48"/>
        <v>10</v>
      </c>
      <c r="C400" s="1"/>
      <c r="D400" s="54" t="s">
        <v>434</v>
      </c>
      <c r="F400" s="55" t="s">
        <v>451</v>
      </c>
    </row>
    <row r="401" spans="2:6" ht="30" customHeight="1" x14ac:dyDescent="0.2">
      <c r="B401" s="13">
        <f t="shared" si="48"/>
        <v>11</v>
      </c>
      <c r="C401" s="1"/>
      <c r="D401" s="54" t="s">
        <v>435</v>
      </c>
      <c r="F401" s="55" t="s">
        <v>451</v>
      </c>
    </row>
    <row r="402" spans="2:6" ht="30" customHeight="1" x14ac:dyDescent="0.2">
      <c r="B402" s="13">
        <f t="shared" si="48"/>
        <v>12</v>
      </c>
      <c r="C402" s="1"/>
      <c r="D402" s="54" t="s">
        <v>436</v>
      </c>
      <c r="F402" s="55" t="s">
        <v>451</v>
      </c>
    </row>
    <row r="403" spans="2:6" ht="30" customHeight="1" x14ac:dyDescent="0.2">
      <c r="B403" s="13">
        <f t="shared" si="48"/>
        <v>13</v>
      </c>
      <c r="C403" s="1"/>
      <c r="D403" s="54" t="s">
        <v>437</v>
      </c>
      <c r="F403" s="55" t="s">
        <v>451</v>
      </c>
    </row>
    <row r="404" spans="2:6" ht="30" customHeight="1" x14ac:dyDescent="0.2">
      <c r="B404" s="13">
        <f t="shared" si="48"/>
        <v>14</v>
      </c>
      <c r="C404" s="1"/>
      <c r="D404" s="54" t="s">
        <v>438</v>
      </c>
      <c r="F404" s="55" t="s">
        <v>451</v>
      </c>
    </row>
    <row r="405" spans="2:6" ht="30" customHeight="1" x14ac:dyDescent="0.2">
      <c r="B405" s="13">
        <f t="shared" si="48"/>
        <v>15</v>
      </c>
      <c r="C405" s="1"/>
      <c r="D405" s="54" t="s">
        <v>439</v>
      </c>
      <c r="F405" s="55" t="s">
        <v>451</v>
      </c>
    </row>
    <row r="406" spans="2:6" ht="30" customHeight="1" x14ac:dyDescent="0.2">
      <c r="B406" s="13">
        <f t="shared" si="48"/>
        <v>16</v>
      </c>
      <c r="C406" s="1"/>
      <c r="D406" s="54" t="s">
        <v>440</v>
      </c>
      <c r="F406" s="55" t="s">
        <v>451</v>
      </c>
    </row>
    <row r="407" spans="2:6" ht="30" customHeight="1" x14ac:dyDescent="0.2">
      <c r="B407" s="13">
        <f t="shared" si="48"/>
        <v>17</v>
      </c>
      <c r="C407" s="1"/>
      <c r="D407" s="54" t="s">
        <v>441</v>
      </c>
      <c r="F407" s="55" t="s">
        <v>451</v>
      </c>
    </row>
    <row r="408" spans="2:6" ht="30" customHeight="1" x14ac:dyDescent="0.2">
      <c r="B408" s="13">
        <f t="shared" si="48"/>
        <v>18</v>
      </c>
      <c r="C408" s="1"/>
      <c r="D408" s="54" t="s">
        <v>442</v>
      </c>
      <c r="F408" s="55" t="s">
        <v>451</v>
      </c>
    </row>
    <row r="409" spans="2:6" ht="30" customHeight="1" x14ac:dyDescent="0.2">
      <c r="B409" s="13">
        <f t="shared" si="48"/>
        <v>19</v>
      </c>
      <c r="C409" s="1"/>
      <c r="D409" s="54" t="s">
        <v>443</v>
      </c>
      <c r="F409" s="55" t="s">
        <v>451</v>
      </c>
    </row>
    <row r="410" spans="2:6" ht="30" customHeight="1" x14ac:dyDescent="0.2">
      <c r="B410" s="13">
        <f t="shared" si="48"/>
        <v>20</v>
      </c>
      <c r="C410" s="1"/>
      <c r="D410" s="54" t="s">
        <v>444</v>
      </c>
      <c r="F410" s="55" t="s">
        <v>451</v>
      </c>
    </row>
    <row r="411" spans="2:6" ht="30" customHeight="1" x14ac:dyDescent="0.2">
      <c r="B411" s="13">
        <f t="shared" si="48"/>
        <v>21</v>
      </c>
      <c r="C411" s="1"/>
      <c r="D411" s="54" t="s">
        <v>445</v>
      </c>
      <c r="F411" s="55" t="s">
        <v>451</v>
      </c>
    </row>
    <row r="412" spans="2:6" ht="30" customHeight="1" x14ac:dyDescent="0.2">
      <c r="B412" s="13">
        <f t="shared" si="48"/>
        <v>22</v>
      </c>
      <c r="C412" s="1"/>
      <c r="D412" s="54" t="s">
        <v>446</v>
      </c>
      <c r="F412" s="55" t="s">
        <v>451</v>
      </c>
    </row>
    <row r="413" spans="2:6" ht="30" customHeight="1" x14ac:dyDescent="0.2">
      <c r="B413" s="13">
        <f t="shared" si="48"/>
        <v>23</v>
      </c>
      <c r="C413" s="1"/>
      <c r="D413" s="54" t="s">
        <v>447</v>
      </c>
      <c r="F413" s="55" t="s">
        <v>451</v>
      </c>
    </row>
    <row r="414" spans="2:6" ht="28.5" x14ac:dyDescent="0.2">
      <c r="B414" s="13">
        <f t="shared" si="48"/>
        <v>24</v>
      </c>
      <c r="C414" s="1"/>
      <c r="D414" s="54" t="s">
        <v>448</v>
      </c>
      <c r="F414" s="55" t="s">
        <v>451</v>
      </c>
    </row>
    <row r="415" spans="2:6" ht="30" customHeight="1" x14ac:dyDescent="0.2">
      <c r="B415" s="13">
        <f t="shared" si="48"/>
        <v>25</v>
      </c>
      <c r="C415" s="1"/>
      <c r="D415" s="54" t="s">
        <v>449</v>
      </c>
      <c r="F415" s="55" t="s">
        <v>451</v>
      </c>
    </row>
    <row r="416" spans="2:6" ht="30" customHeight="1" x14ac:dyDescent="0.2">
      <c r="B416" s="13">
        <f t="shared" si="48"/>
        <v>26</v>
      </c>
      <c r="C416" s="1"/>
      <c r="D416" s="54" t="s">
        <v>450</v>
      </c>
      <c r="F416" s="55" t="s">
        <v>451</v>
      </c>
    </row>
    <row r="417" spans="1:12" ht="30" customHeight="1" x14ac:dyDescent="0.2">
      <c r="B417" s="13">
        <f t="shared" si="48"/>
        <v>27</v>
      </c>
      <c r="C417" s="1"/>
      <c r="D417" s="54" t="s">
        <v>271</v>
      </c>
      <c r="F417" s="55" t="s">
        <v>451</v>
      </c>
    </row>
    <row r="418" spans="1:12" x14ac:dyDescent="0.2">
      <c r="D418" s="11"/>
    </row>
    <row r="420" spans="1:12" s="1" customFormat="1" ht="32.25" customHeight="1" x14ac:dyDescent="0.2">
      <c r="A420" s="13"/>
      <c r="B420" s="35" t="s">
        <v>78</v>
      </c>
      <c r="C420" s="129" t="s">
        <v>425</v>
      </c>
      <c r="D420" s="129"/>
      <c r="E420" s="129"/>
      <c r="F420" s="56"/>
      <c r="G420" s="131" t="s">
        <v>483</v>
      </c>
      <c r="H420" s="131"/>
      <c r="I420" s="46" t="s">
        <v>349</v>
      </c>
      <c r="J420" s="43" t="s">
        <v>333</v>
      </c>
      <c r="K420" s="46" t="s">
        <v>342</v>
      </c>
      <c r="L420" s="43" t="s">
        <v>340</v>
      </c>
    </row>
    <row r="421" spans="1:12" s="1" customFormat="1" ht="32.25" customHeight="1" thickBot="1" x14ac:dyDescent="0.25">
      <c r="A421" s="13"/>
      <c r="B421" s="36" t="s">
        <v>77</v>
      </c>
      <c r="C421" s="129"/>
      <c r="D421" s="129"/>
      <c r="E421" s="129"/>
      <c r="F421" s="56"/>
      <c r="G421" s="2"/>
      <c r="H421" s="3"/>
      <c r="I421" s="47" t="s">
        <v>343</v>
      </c>
      <c r="J421" s="44" t="s">
        <v>334</v>
      </c>
      <c r="K421" s="47" t="s">
        <v>344</v>
      </c>
      <c r="L421" s="44" t="s">
        <v>338</v>
      </c>
    </row>
    <row r="422" spans="1:12" s="1" customFormat="1" ht="32.25" customHeight="1" thickBot="1" x14ac:dyDescent="0.25">
      <c r="A422" s="13"/>
      <c r="B422" s="36" t="s">
        <v>79</v>
      </c>
      <c r="C422" s="130"/>
      <c r="D422" s="130"/>
      <c r="E422" s="130"/>
      <c r="F422" s="56"/>
      <c r="G422" s="2"/>
      <c r="H422" s="41">
        <f>SUBTOTAL(9,H423:H791)</f>
        <v>0</v>
      </c>
      <c r="I422" s="47" t="s">
        <v>345</v>
      </c>
      <c r="J422" s="44" t="s">
        <v>336</v>
      </c>
      <c r="K422" s="47" t="s">
        <v>346</v>
      </c>
      <c r="L422" s="44" t="s">
        <v>337</v>
      </c>
    </row>
    <row r="423" spans="1:12" ht="50.25" customHeight="1" thickBot="1" x14ac:dyDescent="0.25">
      <c r="B423" s="4" t="s">
        <v>75</v>
      </c>
      <c r="C423" s="5" t="s">
        <v>76</v>
      </c>
      <c r="D423" s="6" t="s">
        <v>332</v>
      </c>
      <c r="E423" s="7" t="s">
        <v>331</v>
      </c>
      <c r="F423" s="7" t="s">
        <v>80</v>
      </c>
      <c r="G423" s="8" t="s">
        <v>111</v>
      </c>
      <c r="H423" s="42" t="s">
        <v>112</v>
      </c>
      <c r="I423" s="48" t="s">
        <v>347</v>
      </c>
      <c r="J423" s="45" t="s">
        <v>335</v>
      </c>
      <c r="K423" s="48" t="s">
        <v>348</v>
      </c>
      <c r="L423" s="45" t="s">
        <v>339</v>
      </c>
    </row>
    <row r="424" spans="1:12" ht="30" customHeight="1" thickTop="1" x14ac:dyDescent="0.2">
      <c r="B424" s="13">
        <v>1</v>
      </c>
      <c r="C424" s="1"/>
      <c r="D424" s="54" t="s">
        <v>452</v>
      </c>
      <c r="F424" s="55" t="s">
        <v>478</v>
      </c>
    </row>
    <row r="425" spans="1:12" ht="30" customHeight="1" x14ac:dyDescent="0.2">
      <c r="B425" s="13">
        <f>B424+1</f>
        <v>2</v>
      </c>
      <c r="C425" s="1"/>
      <c r="D425" s="54" t="s">
        <v>453</v>
      </c>
      <c r="F425" s="55" t="s">
        <v>12</v>
      </c>
    </row>
    <row r="426" spans="1:12" ht="30" customHeight="1" x14ac:dyDescent="0.2">
      <c r="B426" s="13">
        <f t="shared" ref="B426:B449" si="49">B425+1</f>
        <v>3</v>
      </c>
      <c r="C426" s="1"/>
      <c r="D426" s="54" t="s">
        <v>454</v>
      </c>
      <c r="F426" s="55" t="s">
        <v>12</v>
      </c>
    </row>
    <row r="427" spans="1:12" ht="30" customHeight="1" x14ac:dyDescent="0.2">
      <c r="B427" s="13">
        <f t="shared" si="49"/>
        <v>4</v>
      </c>
      <c r="C427" s="1"/>
      <c r="D427" s="54" t="s">
        <v>455</v>
      </c>
      <c r="F427" s="55" t="s">
        <v>479</v>
      </c>
    </row>
    <row r="428" spans="1:12" ht="30" customHeight="1" x14ac:dyDescent="0.2">
      <c r="B428" s="13">
        <f t="shared" si="49"/>
        <v>5</v>
      </c>
      <c r="C428" s="1"/>
      <c r="D428" s="54" t="s">
        <v>456</v>
      </c>
      <c r="F428" s="55" t="s">
        <v>480</v>
      </c>
    </row>
    <row r="429" spans="1:12" ht="30" customHeight="1" x14ac:dyDescent="0.2">
      <c r="B429" s="13">
        <f t="shared" si="49"/>
        <v>6</v>
      </c>
      <c r="C429" s="1"/>
      <c r="D429" s="54" t="s">
        <v>457</v>
      </c>
      <c r="F429" s="55" t="s">
        <v>480</v>
      </c>
    </row>
    <row r="430" spans="1:12" ht="30" customHeight="1" x14ac:dyDescent="0.2">
      <c r="B430" s="13">
        <f t="shared" si="49"/>
        <v>7</v>
      </c>
      <c r="C430" s="1"/>
      <c r="D430" s="54" t="s">
        <v>458</v>
      </c>
      <c r="F430" s="55" t="s">
        <v>480</v>
      </c>
    </row>
    <row r="431" spans="1:12" ht="30" customHeight="1" x14ac:dyDescent="0.2">
      <c r="B431" s="13">
        <f t="shared" si="49"/>
        <v>8</v>
      </c>
      <c r="C431" s="1"/>
      <c r="D431" s="54" t="s">
        <v>459</v>
      </c>
      <c r="F431" s="55" t="s">
        <v>480</v>
      </c>
    </row>
    <row r="432" spans="1:12" ht="30" customHeight="1" x14ac:dyDescent="0.2">
      <c r="B432" s="13">
        <f t="shared" si="49"/>
        <v>9</v>
      </c>
      <c r="C432" s="1"/>
      <c r="D432" s="54" t="s">
        <v>460</v>
      </c>
      <c r="F432" s="55" t="s">
        <v>480</v>
      </c>
    </row>
    <row r="433" spans="2:6" ht="30" customHeight="1" x14ac:dyDescent="0.2">
      <c r="B433" s="13">
        <f t="shared" si="49"/>
        <v>10</v>
      </c>
      <c r="C433" s="1"/>
      <c r="D433" s="54" t="s">
        <v>461</v>
      </c>
      <c r="F433" s="55" t="s">
        <v>338</v>
      </c>
    </row>
    <row r="434" spans="2:6" ht="30" customHeight="1" x14ac:dyDescent="0.2">
      <c r="B434" s="13">
        <f t="shared" si="49"/>
        <v>11</v>
      </c>
      <c r="C434" s="1"/>
      <c r="D434" s="54" t="s">
        <v>462</v>
      </c>
      <c r="F434" s="55" t="s">
        <v>338</v>
      </c>
    </row>
    <row r="435" spans="2:6" ht="30" customHeight="1" x14ac:dyDescent="0.2">
      <c r="B435" s="13">
        <f t="shared" si="49"/>
        <v>12</v>
      </c>
      <c r="C435" s="1"/>
      <c r="D435" s="54" t="s">
        <v>463</v>
      </c>
      <c r="F435" s="55" t="s">
        <v>338</v>
      </c>
    </row>
    <row r="436" spans="2:6" ht="30" customHeight="1" x14ac:dyDescent="0.2">
      <c r="B436" s="13">
        <f t="shared" si="49"/>
        <v>13</v>
      </c>
      <c r="C436" s="1"/>
      <c r="D436" s="54" t="s">
        <v>464</v>
      </c>
      <c r="F436" s="55" t="s">
        <v>481</v>
      </c>
    </row>
    <row r="437" spans="2:6" ht="30" customHeight="1" x14ac:dyDescent="0.2">
      <c r="B437" s="13">
        <f t="shared" si="49"/>
        <v>14</v>
      </c>
      <c r="C437" s="1"/>
      <c r="D437" s="54" t="s">
        <v>465</v>
      </c>
      <c r="F437" s="55" t="s">
        <v>481</v>
      </c>
    </row>
    <row r="438" spans="2:6" ht="30" customHeight="1" x14ac:dyDescent="0.2">
      <c r="B438" s="13">
        <f t="shared" si="49"/>
        <v>15</v>
      </c>
      <c r="C438" s="1"/>
      <c r="D438" s="54" t="s">
        <v>466</v>
      </c>
      <c r="F438" s="55" t="s">
        <v>12</v>
      </c>
    </row>
    <row r="439" spans="2:6" ht="30" customHeight="1" x14ac:dyDescent="0.2">
      <c r="B439" s="13">
        <f t="shared" si="49"/>
        <v>16</v>
      </c>
      <c r="C439" s="1"/>
      <c r="D439" s="54" t="s">
        <v>467</v>
      </c>
      <c r="F439" s="55" t="s">
        <v>12</v>
      </c>
    </row>
    <row r="440" spans="2:6" ht="30" customHeight="1" x14ac:dyDescent="0.2">
      <c r="B440" s="13">
        <f t="shared" si="49"/>
        <v>17</v>
      </c>
      <c r="C440" s="1"/>
      <c r="D440" s="54" t="s">
        <v>468</v>
      </c>
      <c r="F440" s="55" t="s">
        <v>12</v>
      </c>
    </row>
    <row r="441" spans="2:6" ht="30" customHeight="1" x14ac:dyDescent="0.2">
      <c r="B441" s="13">
        <f t="shared" si="49"/>
        <v>18</v>
      </c>
      <c r="C441" s="1"/>
      <c r="D441" s="54" t="s">
        <v>469</v>
      </c>
      <c r="F441" s="55" t="s">
        <v>12</v>
      </c>
    </row>
    <row r="442" spans="2:6" ht="30" customHeight="1" x14ac:dyDescent="0.2">
      <c r="B442" s="13">
        <f t="shared" si="49"/>
        <v>19</v>
      </c>
      <c r="C442" s="1"/>
      <c r="D442" s="54" t="s">
        <v>470</v>
      </c>
      <c r="F442" s="55" t="s">
        <v>0</v>
      </c>
    </row>
    <row r="443" spans="2:6" ht="30" customHeight="1" x14ac:dyDescent="0.2">
      <c r="B443" s="13">
        <f t="shared" si="49"/>
        <v>20</v>
      </c>
      <c r="C443" s="1"/>
      <c r="D443" s="54" t="s">
        <v>471</v>
      </c>
      <c r="F443" s="55" t="s">
        <v>480</v>
      </c>
    </row>
    <row r="444" spans="2:6" ht="30" customHeight="1" x14ac:dyDescent="0.2">
      <c r="B444" s="13">
        <f t="shared" si="49"/>
        <v>21</v>
      </c>
      <c r="C444" s="1"/>
      <c r="D444" s="54" t="s">
        <v>472</v>
      </c>
      <c r="F444" s="55" t="s">
        <v>480</v>
      </c>
    </row>
    <row r="445" spans="2:6" ht="30" customHeight="1" x14ac:dyDescent="0.2">
      <c r="B445" s="13">
        <f t="shared" si="49"/>
        <v>22</v>
      </c>
      <c r="C445" s="1"/>
      <c r="D445" s="54" t="s">
        <v>473</v>
      </c>
      <c r="F445" s="55" t="s">
        <v>482</v>
      </c>
    </row>
    <row r="446" spans="2:6" ht="30" customHeight="1" x14ac:dyDescent="0.2">
      <c r="B446" s="13">
        <f t="shared" si="49"/>
        <v>23</v>
      </c>
      <c r="C446" s="1"/>
      <c r="D446" s="54" t="s">
        <v>474</v>
      </c>
      <c r="F446" s="55" t="s">
        <v>11</v>
      </c>
    </row>
    <row r="447" spans="2:6" ht="30" customHeight="1" x14ac:dyDescent="0.2">
      <c r="B447" s="13">
        <f t="shared" si="49"/>
        <v>24</v>
      </c>
      <c r="C447" s="1"/>
      <c r="D447" s="54" t="s">
        <v>475</v>
      </c>
      <c r="F447" s="55" t="s">
        <v>11</v>
      </c>
    </row>
    <row r="448" spans="2:6" ht="30" customHeight="1" x14ac:dyDescent="0.2">
      <c r="B448" s="13">
        <f t="shared" si="49"/>
        <v>25</v>
      </c>
      <c r="C448" s="1"/>
      <c r="D448" s="54" t="s">
        <v>476</v>
      </c>
      <c r="F448" s="55" t="s">
        <v>11</v>
      </c>
    </row>
    <row r="449" spans="2:6" ht="30" customHeight="1" x14ac:dyDescent="0.2">
      <c r="B449" s="13">
        <f t="shared" si="49"/>
        <v>26</v>
      </c>
      <c r="C449" s="1"/>
      <c r="D449" s="54" t="s">
        <v>477</v>
      </c>
      <c r="F449" s="55" t="s">
        <v>11</v>
      </c>
    </row>
    <row r="450" spans="2:6" ht="30" customHeight="1" x14ac:dyDescent="0.2">
      <c r="B450" s="13"/>
      <c r="C450" s="1"/>
      <c r="D450" s="54"/>
      <c r="F450" s="55"/>
    </row>
  </sheetData>
  <autoFilter ref="A4:A369" xr:uid="{00000000-0009-0000-0000-000000000000}"/>
  <sortState xmlns:xlrd2="http://schemas.microsoft.com/office/spreadsheetml/2017/richdata2" ref="C335:D342">
    <sortCondition ref="C335"/>
  </sortState>
  <mergeCells count="8">
    <mergeCell ref="C421:E421"/>
    <mergeCell ref="C422:E422"/>
    <mergeCell ref="C1:E1"/>
    <mergeCell ref="G1:H1"/>
    <mergeCell ref="C2:E2"/>
    <mergeCell ref="C3:E3"/>
    <mergeCell ref="C420:E420"/>
    <mergeCell ref="G420:H420"/>
  </mergeCells>
  <pageMargins left="0.05" right="0.05" top="0.25" bottom="0.17013888888888901" header="0" footer="0"/>
  <pageSetup scale="39" orientation="portrait" blackAndWhite="1" errors="NA" r:id="rId1"/>
  <headerFooter alignWithMargins="0">
    <oddFooter>&amp;C&amp;1#&amp;"Calibri"&amp;22&amp;K0073CFINTERNAL</oddFooter>
  </headerFooter>
  <rowBreaks count="1" manualBreakCount="1">
    <brk id="41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filter">
                <anchor moveWithCells="1" sizeWithCells="1">
                  <from>
                    <xdr:col>6</xdr:col>
                    <xdr:colOff>47625</xdr:colOff>
                    <xdr:row>1</xdr:row>
                    <xdr:rowOff>28575</xdr:rowOff>
                  </from>
                  <to>
                    <xdr:col>6</xdr:col>
                    <xdr:colOff>685800</xdr:colOff>
                    <xdr:row>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Button 2">
              <controlPr defaultSize="0" print="0" autoFill="0" autoPict="0" macro="[0]!show_all">
                <anchor moveWithCells="1" sizeWithCells="1">
                  <from>
                    <xdr:col>6</xdr:col>
                    <xdr:colOff>47625</xdr:colOff>
                    <xdr:row>2</xdr:row>
                    <xdr:rowOff>19050</xdr:rowOff>
                  </from>
                  <to>
                    <xdr:col>6</xdr:col>
                    <xdr:colOff>685800</xdr:colOff>
                    <xdr:row>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Button 3">
              <controlPr defaultSize="0" print="0" autoFill="0" autoPict="0" macro="[0]!filter">
                <anchor moveWithCells="1" sizeWithCells="1">
                  <from>
                    <xdr:col>6</xdr:col>
                    <xdr:colOff>47625</xdr:colOff>
                    <xdr:row>420</xdr:row>
                    <xdr:rowOff>28575</xdr:rowOff>
                  </from>
                  <to>
                    <xdr:col>6</xdr:col>
                    <xdr:colOff>685800</xdr:colOff>
                    <xdr:row>420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Button 4">
              <controlPr defaultSize="0" print="0" autoFill="0" autoPict="0" macro="[0]!show_all">
                <anchor moveWithCells="1" sizeWithCells="1">
                  <from>
                    <xdr:col>6</xdr:col>
                    <xdr:colOff>47625</xdr:colOff>
                    <xdr:row>421</xdr:row>
                    <xdr:rowOff>19050</xdr:rowOff>
                  </from>
                  <to>
                    <xdr:col>6</xdr:col>
                    <xdr:colOff>685800</xdr:colOff>
                    <xdr:row>421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F93"/>
  <sheetViews>
    <sheetView view="pageBreakPreview" zoomScale="80" zoomScaleNormal="80" zoomScaleSheetLayoutView="80" workbookViewId="0">
      <pane xSplit="5" ySplit="6" topLeftCell="F7" activePane="bottomRight" state="frozen"/>
      <selection activeCell="B1" sqref="B1"/>
      <selection pane="topRight" activeCell="G1" sqref="G1"/>
      <selection pane="bottomLeft" activeCell="B6" sqref="B6"/>
      <selection pane="bottomRight" activeCell="B37" sqref="B37"/>
    </sheetView>
  </sheetViews>
  <sheetFormatPr defaultColWidth="11.42578125" defaultRowHeight="14.25" x14ac:dyDescent="0.2"/>
  <cols>
    <col min="1" max="1" width="18.7109375" style="9" customWidth="1"/>
    <col min="2" max="2" width="95.7109375" style="16" customWidth="1"/>
    <col min="3" max="3" width="9.7109375" style="39" customWidth="1"/>
    <col min="4" max="4" width="6.42578125" style="57" bestFit="1" customWidth="1"/>
    <col min="5" max="5" width="18.28515625" style="17" customWidth="1"/>
    <col min="6" max="6" width="19.42578125" style="9" customWidth="1"/>
    <col min="7" max="16384" width="11.42578125" style="9"/>
  </cols>
  <sheetData>
    <row r="1" spans="1:6" s="1" customFormat="1" ht="32.25" customHeight="1" x14ac:dyDescent="0.2">
      <c r="A1" s="100" t="s">
        <v>78</v>
      </c>
      <c r="B1" s="148" t="s">
        <v>657</v>
      </c>
      <c r="C1" s="148"/>
      <c r="D1" s="148"/>
      <c r="E1" s="137" t="s">
        <v>583</v>
      </c>
      <c r="F1" s="138"/>
    </row>
    <row r="2" spans="1:6" s="1" customFormat="1" ht="32.25" customHeight="1" x14ac:dyDescent="0.2">
      <c r="A2" s="101" t="s">
        <v>77</v>
      </c>
      <c r="B2" s="149"/>
      <c r="C2" s="149"/>
      <c r="D2" s="149"/>
      <c r="E2" s="139"/>
      <c r="F2" s="140"/>
    </row>
    <row r="3" spans="1:6" s="1" customFormat="1" ht="39.75" customHeight="1" x14ac:dyDescent="0.2">
      <c r="A3" s="101" t="s">
        <v>571</v>
      </c>
      <c r="B3" s="149"/>
      <c r="C3" s="149"/>
      <c r="D3" s="149"/>
      <c r="E3" s="60"/>
      <c r="F3" s="61"/>
    </row>
    <row r="4" spans="1:6" s="1" customFormat="1" ht="24.95" customHeight="1" x14ac:dyDescent="0.2">
      <c r="A4" s="132" t="s">
        <v>79</v>
      </c>
      <c r="B4" s="150" t="s">
        <v>576</v>
      </c>
      <c r="C4" s="151"/>
      <c r="D4" s="152"/>
      <c r="E4" s="156" t="s">
        <v>575</v>
      </c>
      <c r="F4" s="157"/>
    </row>
    <row r="5" spans="1:6" s="1" customFormat="1" ht="24.95" customHeight="1" x14ac:dyDescent="0.2">
      <c r="A5" s="133"/>
      <c r="B5" s="153"/>
      <c r="C5" s="154"/>
      <c r="D5" s="155"/>
      <c r="E5" s="158"/>
      <c r="F5" s="159"/>
    </row>
    <row r="6" spans="1:6" ht="33.75" customHeight="1" x14ac:dyDescent="0.2">
      <c r="A6" s="62" t="s">
        <v>484</v>
      </c>
      <c r="B6" s="63" t="s">
        <v>485</v>
      </c>
      <c r="C6" s="64" t="s">
        <v>579</v>
      </c>
      <c r="D6" s="64" t="s">
        <v>80</v>
      </c>
      <c r="E6" s="65" t="s">
        <v>561</v>
      </c>
      <c r="F6" s="66" t="s">
        <v>562</v>
      </c>
    </row>
    <row r="7" spans="1:6" s="13" customFormat="1" ht="30" customHeight="1" x14ac:dyDescent="0.2">
      <c r="A7" s="88">
        <v>1</v>
      </c>
      <c r="B7" s="118" t="s">
        <v>176</v>
      </c>
      <c r="C7" s="89">
        <v>1</v>
      </c>
      <c r="D7" s="90" t="s">
        <v>451</v>
      </c>
      <c r="E7" s="91"/>
      <c r="F7" s="92">
        <f>C7*E7</f>
        <v>0</v>
      </c>
    </row>
    <row r="8" spans="1:6" s="13" customFormat="1" ht="30" customHeight="1" x14ac:dyDescent="0.2">
      <c r="A8" s="88">
        <f>A7+1</f>
        <v>2</v>
      </c>
      <c r="B8" s="119" t="s">
        <v>580</v>
      </c>
      <c r="C8" s="89">
        <v>1</v>
      </c>
      <c r="D8" s="90" t="s">
        <v>451</v>
      </c>
      <c r="E8" s="91"/>
      <c r="F8" s="92">
        <f t="shared" ref="F8:F10" si="0">C8*E8</f>
        <v>0</v>
      </c>
    </row>
    <row r="9" spans="1:6" s="13" customFormat="1" ht="30" customHeight="1" x14ac:dyDescent="0.2">
      <c r="A9" s="88">
        <f t="shared" ref="A9:A10" si="1">A8+1</f>
        <v>3</v>
      </c>
      <c r="B9" s="119" t="s">
        <v>581</v>
      </c>
      <c r="C9" s="89">
        <v>1</v>
      </c>
      <c r="D9" s="90" t="s">
        <v>451</v>
      </c>
      <c r="E9" s="91"/>
      <c r="F9" s="92">
        <f t="shared" si="0"/>
        <v>0</v>
      </c>
    </row>
    <row r="10" spans="1:6" s="13" customFormat="1" ht="30" customHeight="1" x14ac:dyDescent="0.2">
      <c r="A10" s="88">
        <f t="shared" si="1"/>
        <v>4</v>
      </c>
      <c r="B10" s="119" t="s">
        <v>582</v>
      </c>
      <c r="C10" s="89">
        <v>1</v>
      </c>
      <c r="D10" s="90" t="s">
        <v>451</v>
      </c>
      <c r="E10" s="91"/>
      <c r="F10" s="92">
        <f t="shared" si="0"/>
        <v>0</v>
      </c>
    </row>
    <row r="11" spans="1:6" s="13" customFormat="1" ht="30" customHeight="1" x14ac:dyDescent="0.2">
      <c r="A11" s="88">
        <f>A10+1</f>
        <v>5</v>
      </c>
      <c r="B11" s="118" t="s">
        <v>584</v>
      </c>
      <c r="C11" s="89">
        <v>1</v>
      </c>
      <c r="D11" s="90" t="s">
        <v>451</v>
      </c>
      <c r="E11" s="91"/>
      <c r="F11" s="92">
        <f t="shared" ref="F11:F49" si="2">C11*E11</f>
        <v>0</v>
      </c>
    </row>
    <row r="12" spans="1:6" s="13" customFormat="1" ht="30" customHeight="1" x14ac:dyDescent="0.2">
      <c r="A12" s="88">
        <f t="shared" ref="A12:A44" si="3">A11+1</f>
        <v>6</v>
      </c>
      <c r="B12" s="118" t="s">
        <v>585</v>
      </c>
      <c r="C12" s="89">
        <v>1</v>
      </c>
      <c r="D12" s="90" t="s">
        <v>451</v>
      </c>
      <c r="E12" s="91"/>
      <c r="F12" s="92">
        <f t="shared" ref="F12:F48" si="4">C12*E12</f>
        <v>0</v>
      </c>
    </row>
    <row r="13" spans="1:6" s="13" customFormat="1" ht="30" customHeight="1" x14ac:dyDescent="0.2">
      <c r="A13" s="88">
        <f t="shared" si="3"/>
        <v>7</v>
      </c>
      <c r="B13" s="118" t="s">
        <v>302</v>
      </c>
      <c r="C13" s="89">
        <v>1</v>
      </c>
      <c r="D13" s="90" t="s">
        <v>451</v>
      </c>
      <c r="E13" s="91"/>
      <c r="F13" s="92">
        <f t="shared" si="4"/>
        <v>0</v>
      </c>
    </row>
    <row r="14" spans="1:6" s="13" customFormat="1" ht="30" customHeight="1" x14ac:dyDescent="0.2">
      <c r="A14" s="88">
        <f t="shared" si="3"/>
        <v>8</v>
      </c>
      <c r="B14" s="118" t="s">
        <v>586</v>
      </c>
      <c r="C14" s="89">
        <v>1</v>
      </c>
      <c r="D14" s="90" t="s">
        <v>451</v>
      </c>
      <c r="E14" s="91"/>
      <c r="F14" s="92">
        <f t="shared" si="4"/>
        <v>0</v>
      </c>
    </row>
    <row r="15" spans="1:6" s="13" customFormat="1" ht="30" customHeight="1" x14ac:dyDescent="0.2">
      <c r="A15" s="88">
        <f t="shared" si="3"/>
        <v>9</v>
      </c>
      <c r="B15" s="118" t="s">
        <v>587</v>
      </c>
      <c r="C15" s="89">
        <v>1</v>
      </c>
      <c r="D15" s="90" t="s">
        <v>451</v>
      </c>
      <c r="E15" s="91"/>
      <c r="F15" s="92">
        <f t="shared" si="4"/>
        <v>0</v>
      </c>
    </row>
    <row r="16" spans="1:6" s="13" customFormat="1" ht="30" customHeight="1" x14ac:dyDescent="0.2">
      <c r="A16" s="88">
        <f t="shared" si="3"/>
        <v>10</v>
      </c>
      <c r="B16" s="118" t="s">
        <v>588</v>
      </c>
      <c r="C16" s="89">
        <v>1</v>
      </c>
      <c r="D16" s="90" t="s">
        <v>451</v>
      </c>
      <c r="E16" s="91"/>
      <c r="F16" s="92">
        <f t="shared" si="4"/>
        <v>0</v>
      </c>
    </row>
    <row r="17" spans="1:6" s="13" customFormat="1" ht="30" customHeight="1" x14ac:dyDescent="0.2">
      <c r="A17" s="88">
        <f t="shared" si="3"/>
        <v>11</v>
      </c>
      <c r="B17" s="118" t="s">
        <v>589</v>
      </c>
      <c r="C17" s="89">
        <v>1</v>
      </c>
      <c r="D17" s="90" t="s">
        <v>451</v>
      </c>
      <c r="E17" s="91"/>
      <c r="F17" s="92">
        <f t="shared" si="4"/>
        <v>0</v>
      </c>
    </row>
    <row r="18" spans="1:6" s="13" customFormat="1" ht="30" customHeight="1" x14ac:dyDescent="0.2">
      <c r="A18" s="88">
        <f t="shared" si="3"/>
        <v>12</v>
      </c>
      <c r="B18" s="118" t="s">
        <v>590</v>
      </c>
      <c r="C18" s="89">
        <v>1</v>
      </c>
      <c r="D18" s="90" t="s">
        <v>451</v>
      </c>
      <c r="E18" s="91"/>
      <c r="F18" s="92">
        <f t="shared" si="4"/>
        <v>0</v>
      </c>
    </row>
    <row r="19" spans="1:6" s="13" customFormat="1" ht="30" customHeight="1" x14ac:dyDescent="0.2">
      <c r="A19" s="88">
        <f t="shared" si="3"/>
        <v>13</v>
      </c>
      <c r="B19" s="118" t="s">
        <v>591</v>
      </c>
      <c r="C19" s="89">
        <v>1</v>
      </c>
      <c r="D19" s="90" t="s">
        <v>451</v>
      </c>
      <c r="E19" s="91"/>
      <c r="F19" s="92">
        <f t="shared" si="4"/>
        <v>0</v>
      </c>
    </row>
    <row r="20" spans="1:6" s="13" customFormat="1" ht="30" customHeight="1" x14ac:dyDescent="0.2">
      <c r="A20" s="88">
        <f t="shared" si="3"/>
        <v>14</v>
      </c>
      <c r="B20" s="118" t="s">
        <v>592</v>
      </c>
      <c r="C20" s="89">
        <v>1</v>
      </c>
      <c r="D20" s="90" t="s">
        <v>451</v>
      </c>
      <c r="E20" s="91"/>
      <c r="F20" s="92">
        <f t="shared" si="4"/>
        <v>0</v>
      </c>
    </row>
    <row r="21" spans="1:6" s="13" customFormat="1" ht="30" customHeight="1" x14ac:dyDescent="0.2">
      <c r="A21" s="88">
        <f t="shared" si="3"/>
        <v>15</v>
      </c>
      <c r="B21" s="118" t="s">
        <v>593</v>
      </c>
      <c r="C21" s="89">
        <v>1</v>
      </c>
      <c r="D21" s="90" t="s">
        <v>451</v>
      </c>
      <c r="E21" s="91"/>
      <c r="F21" s="92">
        <f t="shared" si="4"/>
        <v>0</v>
      </c>
    </row>
    <row r="22" spans="1:6" s="13" customFormat="1" ht="30" customHeight="1" x14ac:dyDescent="0.2">
      <c r="A22" s="88">
        <f t="shared" si="3"/>
        <v>16</v>
      </c>
      <c r="B22" s="118" t="s">
        <v>594</v>
      </c>
      <c r="C22" s="89">
        <v>1</v>
      </c>
      <c r="D22" s="90" t="s">
        <v>451</v>
      </c>
      <c r="E22" s="91"/>
      <c r="F22" s="92">
        <f t="shared" si="4"/>
        <v>0</v>
      </c>
    </row>
    <row r="23" spans="1:6" s="13" customFormat="1" ht="30" customHeight="1" x14ac:dyDescent="0.2">
      <c r="A23" s="88">
        <f t="shared" si="3"/>
        <v>17</v>
      </c>
      <c r="B23" s="118" t="s">
        <v>595</v>
      </c>
      <c r="C23" s="89">
        <v>1</v>
      </c>
      <c r="D23" s="90" t="s">
        <v>451</v>
      </c>
      <c r="E23" s="91"/>
      <c r="F23" s="92">
        <f t="shared" si="4"/>
        <v>0</v>
      </c>
    </row>
    <row r="24" spans="1:6" s="13" customFormat="1" ht="30" customHeight="1" x14ac:dyDescent="0.2">
      <c r="A24" s="88">
        <f t="shared" si="3"/>
        <v>18</v>
      </c>
      <c r="B24" s="118" t="s">
        <v>596</v>
      </c>
      <c r="C24" s="89">
        <v>1</v>
      </c>
      <c r="D24" s="90" t="s">
        <v>451</v>
      </c>
      <c r="E24" s="91"/>
      <c r="F24" s="92">
        <f t="shared" si="4"/>
        <v>0</v>
      </c>
    </row>
    <row r="25" spans="1:6" s="13" customFormat="1" ht="30" customHeight="1" x14ac:dyDescent="0.2">
      <c r="A25" s="88">
        <f t="shared" si="3"/>
        <v>19</v>
      </c>
      <c r="B25" s="118" t="s">
        <v>597</v>
      </c>
      <c r="C25" s="89">
        <v>1</v>
      </c>
      <c r="D25" s="90" t="s">
        <v>451</v>
      </c>
      <c r="E25" s="91"/>
      <c r="F25" s="92">
        <f t="shared" si="4"/>
        <v>0</v>
      </c>
    </row>
    <row r="26" spans="1:6" s="13" customFormat="1" ht="30" customHeight="1" x14ac:dyDescent="0.2">
      <c r="A26" s="88">
        <f t="shared" si="3"/>
        <v>20</v>
      </c>
      <c r="B26" s="118" t="s">
        <v>598</v>
      </c>
      <c r="C26" s="89">
        <v>1</v>
      </c>
      <c r="D26" s="90" t="s">
        <v>451</v>
      </c>
      <c r="E26" s="91"/>
      <c r="F26" s="92">
        <f t="shared" si="4"/>
        <v>0</v>
      </c>
    </row>
    <row r="27" spans="1:6" s="13" customFormat="1" ht="30" customHeight="1" x14ac:dyDescent="0.2">
      <c r="A27" s="88">
        <f t="shared" si="3"/>
        <v>21</v>
      </c>
      <c r="B27" s="118" t="s">
        <v>599</v>
      </c>
      <c r="C27" s="89">
        <v>1</v>
      </c>
      <c r="D27" s="90" t="s">
        <v>451</v>
      </c>
      <c r="E27" s="91"/>
      <c r="F27" s="92">
        <f t="shared" si="4"/>
        <v>0</v>
      </c>
    </row>
    <row r="28" spans="1:6" s="13" customFormat="1" ht="30" customHeight="1" x14ac:dyDescent="0.2">
      <c r="A28" s="88">
        <f t="shared" si="3"/>
        <v>22</v>
      </c>
      <c r="B28" s="118" t="s">
        <v>600</v>
      </c>
      <c r="C28" s="89">
        <v>1</v>
      </c>
      <c r="D28" s="90" t="s">
        <v>451</v>
      </c>
      <c r="E28" s="91"/>
      <c r="F28" s="92">
        <f t="shared" si="4"/>
        <v>0</v>
      </c>
    </row>
    <row r="29" spans="1:6" s="13" customFormat="1" ht="30" customHeight="1" x14ac:dyDescent="0.2">
      <c r="A29" s="88">
        <f t="shared" si="3"/>
        <v>23</v>
      </c>
      <c r="B29" s="118" t="s">
        <v>601</v>
      </c>
      <c r="C29" s="89">
        <v>1</v>
      </c>
      <c r="D29" s="90" t="s">
        <v>451</v>
      </c>
      <c r="E29" s="91"/>
      <c r="F29" s="92">
        <f t="shared" si="4"/>
        <v>0</v>
      </c>
    </row>
    <row r="30" spans="1:6" s="13" customFormat="1" ht="30" customHeight="1" x14ac:dyDescent="0.2">
      <c r="A30" s="88">
        <f t="shared" si="3"/>
        <v>24</v>
      </c>
      <c r="B30" s="118" t="s">
        <v>602</v>
      </c>
      <c r="C30" s="89">
        <v>1</v>
      </c>
      <c r="D30" s="90" t="s">
        <v>451</v>
      </c>
      <c r="E30" s="91"/>
      <c r="F30" s="92">
        <f t="shared" si="4"/>
        <v>0</v>
      </c>
    </row>
    <row r="31" spans="1:6" s="13" customFormat="1" ht="30" customHeight="1" x14ac:dyDescent="0.2">
      <c r="A31" s="88">
        <f t="shared" si="3"/>
        <v>25</v>
      </c>
      <c r="B31" s="118" t="s">
        <v>603</v>
      </c>
      <c r="C31" s="89">
        <v>1</v>
      </c>
      <c r="D31" s="90" t="s">
        <v>451</v>
      </c>
      <c r="E31" s="91"/>
      <c r="F31" s="92">
        <f t="shared" si="4"/>
        <v>0</v>
      </c>
    </row>
    <row r="32" spans="1:6" s="13" customFormat="1" ht="30" customHeight="1" x14ac:dyDescent="0.2">
      <c r="A32" s="88">
        <f t="shared" si="3"/>
        <v>26</v>
      </c>
      <c r="B32" s="118" t="s">
        <v>604</v>
      </c>
      <c r="C32" s="89">
        <v>1</v>
      </c>
      <c r="D32" s="90" t="s">
        <v>451</v>
      </c>
      <c r="E32" s="91"/>
      <c r="F32" s="92">
        <f t="shared" si="4"/>
        <v>0</v>
      </c>
    </row>
    <row r="33" spans="1:6" s="13" customFormat="1" ht="30" customHeight="1" x14ac:dyDescent="0.2">
      <c r="A33" s="88">
        <f t="shared" si="3"/>
        <v>27</v>
      </c>
      <c r="B33" s="118" t="s">
        <v>605</v>
      </c>
      <c r="C33" s="89">
        <v>1</v>
      </c>
      <c r="D33" s="90" t="s">
        <v>451</v>
      </c>
      <c r="E33" s="91"/>
      <c r="F33" s="92">
        <f t="shared" si="4"/>
        <v>0</v>
      </c>
    </row>
    <row r="34" spans="1:6" s="13" customFormat="1" ht="30" customHeight="1" x14ac:dyDescent="0.2">
      <c r="A34" s="88">
        <f t="shared" si="3"/>
        <v>28</v>
      </c>
      <c r="B34" s="118" t="s">
        <v>606</v>
      </c>
      <c r="C34" s="89">
        <v>1</v>
      </c>
      <c r="D34" s="90" t="s">
        <v>451</v>
      </c>
      <c r="E34" s="91"/>
      <c r="F34" s="92">
        <f t="shared" si="4"/>
        <v>0</v>
      </c>
    </row>
    <row r="35" spans="1:6" s="13" customFormat="1" ht="30" customHeight="1" x14ac:dyDescent="0.2">
      <c r="A35" s="88">
        <f t="shared" si="3"/>
        <v>29</v>
      </c>
      <c r="B35" s="118" t="s">
        <v>607</v>
      </c>
      <c r="C35" s="89">
        <v>1</v>
      </c>
      <c r="D35" s="90" t="s">
        <v>451</v>
      </c>
      <c r="E35" s="91"/>
      <c r="F35" s="92">
        <f t="shared" si="4"/>
        <v>0</v>
      </c>
    </row>
    <row r="36" spans="1:6" s="13" customFormat="1" ht="30" customHeight="1" x14ac:dyDescent="0.2">
      <c r="A36" s="88">
        <f t="shared" si="3"/>
        <v>30</v>
      </c>
      <c r="B36" s="119" t="s">
        <v>681</v>
      </c>
      <c r="C36" s="89">
        <v>1</v>
      </c>
      <c r="D36" s="90" t="s">
        <v>451</v>
      </c>
      <c r="E36" s="91"/>
      <c r="F36" s="92">
        <f t="shared" si="4"/>
        <v>0</v>
      </c>
    </row>
    <row r="37" spans="1:6" s="13" customFormat="1" ht="30" customHeight="1" x14ac:dyDescent="0.2">
      <c r="A37" s="88">
        <f t="shared" si="3"/>
        <v>31</v>
      </c>
      <c r="B37" s="118" t="s">
        <v>608</v>
      </c>
      <c r="C37" s="89">
        <v>1</v>
      </c>
      <c r="D37" s="90" t="s">
        <v>451</v>
      </c>
      <c r="E37" s="91"/>
      <c r="F37" s="92">
        <f t="shared" si="4"/>
        <v>0</v>
      </c>
    </row>
    <row r="38" spans="1:6" s="13" customFormat="1" ht="30" customHeight="1" x14ac:dyDescent="0.2">
      <c r="A38" s="88">
        <f>A37+1</f>
        <v>32</v>
      </c>
      <c r="B38" s="118" t="s">
        <v>609</v>
      </c>
      <c r="C38" s="89">
        <v>1</v>
      </c>
      <c r="D38" s="90" t="s">
        <v>451</v>
      </c>
      <c r="E38" s="91"/>
      <c r="F38" s="92">
        <f t="shared" si="4"/>
        <v>0</v>
      </c>
    </row>
    <row r="39" spans="1:6" s="13" customFormat="1" ht="30" customHeight="1" x14ac:dyDescent="0.2">
      <c r="A39" s="88">
        <f t="shared" si="3"/>
        <v>33</v>
      </c>
      <c r="B39" s="118" t="s">
        <v>610</v>
      </c>
      <c r="C39" s="89">
        <v>1</v>
      </c>
      <c r="D39" s="90" t="s">
        <v>451</v>
      </c>
      <c r="E39" s="91"/>
      <c r="F39" s="92">
        <f t="shared" si="4"/>
        <v>0</v>
      </c>
    </row>
    <row r="40" spans="1:6" s="13" customFormat="1" ht="30" customHeight="1" x14ac:dyDescent="0.2">
      <c r="A40" s="88">
        <f t="shared" si="3"/>
        <v>34</v>
      </c>
      <c r="B40" s="118" t="s">
        <v>611</v>
      </c>
      <c r="C40" s="89">
        <v>1</v>
      </c>
      <c r="D40" s="90" t="s">
        <v>451</v>
      </c>
      <c r="E40" s="91"/>
      <c r="F40" s="92">
        <f t="shared" si="4"/>
        <v>0</v>
      </c>
    </row>
    <row r="41" spans="1:6" s="13" customFormat="1" ht="30" customHeight="1" x14ac:dyDescent="0.2">
      <c r="A41" s="88">
        <f t="shared" si="3"/>
        <v>35</v>
      </c>
      <c r="B41" s="118" t="s">
        <v>612</v>
      </c>
      <c r="C41" s="89">
        <v>1</v>
      </c>
      <c r="D41" s="90" t="s">
        <v>451</v>
      </c>
      <c r="E41" s="91"/>
      <c r="F41" s="92">
        <f t="shared" si="4"/>
        <v>0</v>
      </c>
    </row>
    <row r="42" spans="1:6" s="13" customFormat="1" ht="30" customHeight="1" x14ac:dyDescent="0.2">
      <c r="A42" s="88">
        <f t="shared" si="3"/>
        <v>36</v>
      </c>
      <c r="B42" s="118" t="s">
        <v>263</v>
      </c>
      <c r="C42" s="89">
        <v>1</v>
      </c>
      <c r="D42" s="90" t="s">
        <v>451</v>
      </c>
      <c r="E42" s="91"/>
      <c r="F42" s="92">
        <f t="shared" si="4"/>
        <v>0</v>
      </c>
    </row>
    <row r="43" spans="1:6" s="13" customFormat="1" ht="30" customHeight="1" x14ac:dyDescent="0.2">
      <c r="A43" s="88">
        <f t="shared" si="3"/>
        <v>37</v>
      </c>
      <c r="B43" s="118" t="s">
        <v>614</v>
      </c>
      <c r="C43" s="89">
        <v>1</v>
      </c>
      <c r="D43" s="90" t="s">
        <v>451</v>
      </c>
      <c r="E43" s="91"/>
      <c r="F43" s="92">
        <f t="shared" si="4"/>
        <v>0</v>
      </c>
    </row>
    <row r="44" spans="1:6" s="13" customFormat="1" ht="30" customHeight="1" x14ac:dyDescent="0.2">
      <c r="A44" s="88">
        <f t="shared" si="3"/>
        <v>38</v>
      </c>
      <c r="B44" s="118" t="s">
        <v>615</v>
      </c>
      <c r="C44" s="89">
        <v>1</v>
      </c>
      <c r="D44" s="90" t="s">
        <v>451</v>
      </c>
      <c r="E44" s="91"/>
      <c r="F44" s="92">
        <f t="shared" si="4"/>
        <v>0</v>
      </c>
    </row>
    <row r="45" spans="1:6" s="13" customFormat="1" ht="30" customHeight="1" x14ac:dyDescent="0.2">
      <c r="A45" s="88">
        <f>A44+1</f>
        <v>39</v>
      </c>
      <c r="B45" s="118" t="s">
        <v>616</v>
      </c>
      <c r="C45" s="89">
        <v>1</v>
      </c>
      <c r="D45" s="90" t="s">
        <v>451</v>
      </c>
      <c r="E45" s="91"/>
      <c r="F45" s="92">
        <f t="shared" si="4"/>
        <v>0</v>
      </c>
    </row>
    <row r="46" spans="1:6" s="13" customFormat="1" ht="30" customHeight="1" x14ac:dyDescent="0.2">
      <c r="A46" s="88">
        <f>A45+1</f>
        <v>40</v>
      </c>
      <c r="B46" s="118" t="s">
        <v>613</v>
      </c>
      <c r="C46" s="89">
        <v>1</v>
      </c>
      <c r="D46" s="90" t="s">
        <v>451</v>
      </c>
      <c r="E46" s="91"/>
      <c r="F46" s="92">
        <f t="shared" ref="F46:F47" si="5">C46*E46</f>
        <v>0</v>
      </c>
    </row>
    <row r="47" spans="1:6" s="13" customFormat="1" ht="30" customHeight="1" x14ac:dyDescent="0.2">
      <c r="A47" s="88">
        <f t="shared" ref="A47" si="6">A46+1</f>
        <v>41</v>
      </c>
      <c r="B47" s="118" t="s">
        <v>617</v>
      </c>
      <c r="C47" s="89">
        <v>1</v>
      </c>
      <c r="D47" s="90" t="s">
        <v>451</v>
      </c>
      <c r="E47" s="91"/>
      <c r="F47" s="92">
        <f t="shared" si="5"/>
        <v>0</v>
      </c>
    </row>
    <row r="48" spans="1:6" s="13" customFormat="1" ht="30" customHeight="1" x14ac:dyDescent="0.2">
      <c r="A48" s="88">
        <f>A47+1</f>
        <v>42</v>
      </c>
      <c r="B48" s="118" t="s">
        <v>536</v>
      </c>
      <c r="C48" s="89">
        <v>1</v>
      </c>
      <c r="D48" s="90" t="s">
        <v>451</v>
      </c>
      <c r="E48" s="91"/>
      <c r="F48" s="92">
        <f t="shared" si="4"/>
        <v>0</v>
      </c>
    </row>
    <row r="49" spans="1:6" s="13" customFormat="1" ht="30" customHeight="1" x14ac:dyDescent="0.2">
      <c r="A49" s="88">
        <f>A48+1</f>
        <v>43</v>
      </c>
      <c r="B49" s="118" t="s">
        <v>618</v>
      </c>
      <c r="C49" s="89">
        <v>1</v>
      </c>
      <c r="D49" s="90" t="s">
        <v>451</v>
      </c>
      <c r="E49" s="91"/>
      <c r="F49" s="92">
        <f t="shared" si="2"/>
        <v>0</v>
      </c>
    </row>
    <row r="50" spans="1:6" s="13" customFormat="1" ht="30" customHeight="1" x14ac:dyDescent="0.2">
      <c r="A50" s="88">
        <f>A49+1</f>
        <v>44</v>
      </c>
      <c r="B50" s="118" t="s">
        <v>357</v>
      </c>
      <c r="C50" s="89">
        <v>1</v>
      </c>
      <c r="D50" s="90" t="s">
        <v>451</v>
      </c>
      <c r="E50" s="91"/>
      <c r="F50" s="92">
        <f t="shared" ref="F50" si="7">C50*E50</f>
        <v>0</v>
      </c>
    </row>
    <row r="51" spans="1:6" s="13" customFormat="1" ht="30" customHeight="1" x14ac:dyDescent="0.2">
      <c r="A51" s="88"/>
      <c r="B51" s="123"/>
      <c r="C51" s="123"/>
      <c r="D51" s="123"/>
      <c r="E51" s="93"/>
      <c r="F51" s="94"/>
    </row>
    <row r="52" spans="1:6" ht="45" customHeight="1" x14ac:dyDescent="0.25">
      <c r="A52" s="95"/>
      <c r="B52" s="69" t="s">
        <v>572</v>
      </c>
      <c r="C52" s="70"/>
      <c r="D52" s="71"/>
      <c r="E52" s="98"/>
      <c r="F52" s="99">
        <f>SUM(F7:F51)</f>
        <v>0</v>
      </c>
    </row>
    <row r="53" spans="1:6" ht="54.75" customHeight="1" x14ac:dyDescent="0.2">
      <c r="A53" s="67"/>
      <c r="B53" s="141" t="s">
        <v>570</v>
      </c>
      <c r="C53" s="147"/>
      <c r="D53" s="147"/>
      <c r="E53" s="96"/>
      <c r="F53" s="97">
        <f>F52+'Schedule A'!F72</f>
        <v>250000</v>
      </c>
    </row>
    <row r="54" spans="1:6" ht="54.75" customHeight="1" x14ac:dyDescent="0.2">
      <c r="A54" s="67"/>
      <c r="B54" s="141" t="s">
        <v>568</v>
      </c>
      <c r="C54" s="142"/>
      <c r="D54" s="142"/>
      <c r="E54" s="142"/>
      <c r="F54" s="143"/>
    </row>
    <row r="55" spans="1:6" ht="54.75" customHeight="1" x14ac:dyDescent="0.2">
      <c r="A55" s="67"/>
      <c r="B55" s="144" t="s">
        <v>567</v>
      </c>
      <c r="C55" s="145"/>
      <c r="D55" s="145"/>
      <c r="E55" s="145"/>
      <c r="F55" s="146"/>
    </row>
    <row r="56" spans="1:6" ht="54.75" customHeight="1" x14ac:dyDescent="0.2">
      <c r="A56" s="67"/>
      <c r="B56" s="144" t="s">
        <v>566</v>
      </c>
      <c r="C56" s="145"/>
      <c r="D56" s="145"/>
      <c r="E56" s="145"/>
      <c r="F56" s="146"/>
    </row>
    <row r="57" spans="1:6" ht="54.75" customHeight="1" x14ac:dyDescent="0.2">
      <c r="A57" s="67"/>
      <c r="B57" s="144" t="s">
        <v>565</v>
      </c>
      <c r="C57" s="145"/>
      <c r="D57" s="145"/>
      <c r="E57" s="145"/>
      <c r="F57" s="146"/>
    </row>
    <row r="58" spans="1:6" ht="54.75" customHeight="1" thickBot="1" x14ac:dyDescent="0.25">
      <c r="A58" s="68"/>
      <c r="B58" s="134" t="s">
        <v>563</v>
      </c>
      <c r="C58" s="135"/>
      <c r="D58" s="135"/>
      <c r="E58" s="135"/>
      <c r="F58" s="136"/>
    </row>
    <row r="59" spans="1:6" ht="30" customHeight="1" x14ac:dyDescent="0.2"/>
    <row r="60" spans="1:6" ht="30" customHeight="1" x14ac:dyDescent="0.2"/>
    <row r="61" spans="1:6" ht="30" customHeight="1" x14ac:dyDescent="0.2"/>
    <row r="62" spans="1:6" ht="30" customHeight="1" x14ac:dyDescent="0.2"/>
    <row r="64" spans="1:6" ht="30" customHeight="1" x14ac:dyDescent="0.2"/>
    <row r="65" spans="1:6" ht="30" customHeight="1" x14ac:dyDescent="0.2"/>
    <row r="66" spans="1:6" ht="30" customHeight="1" x14ac:dyDescent="0.2"/>
    <row r="67" spans="1:6" ht="30" customHeight="1" x14ac:dyDescent="0.2"/>
    <row r="68" spans="1:6" ht="30" customHeight="1" x14ac:dyDescent="0.2"/>
    <row r="69" spans="1:6" ht="30" customHeight="1" x14ac:dyDescent="0.2"/>
    <row r="70" spans="1:6" ht="30" customHeight="1" x14ac:dyDescent="0.2"/>
    <row r="71" spans="1:6" s="37" customFormat="1" ht="30" customHeight="1" x14ac:dyDescent="0.2">
      <c r="A71" s="9"/>
      <c r="B71" s="16"/>
      <c r="C71" s="39"/>
      <c r="D71" s="57"/>
      <c r="E71" s="17"/>
      <c r="F71" s="9"/>
    </row>
    <row r="72" spans="1:6" s="37" customFormat="1" ht="30" customHeight="1" x14ac:dyDescent="0.2">
      <c r="A72" s="9"/>
      <c r="B72" s="16"/>
      <c r="C72" s="39"/>
      <c r="D72" s="57"/>
      <c r="E72" s="17"/>
      <c r="F72" s="9"/>
    </row>
    <row r="73" spans="1:6" s="37" customFormat="1" ht="30" customHeight="1" x14ac:dyDescent="0.2">
      <c r="A73" s="9"/>
      <c r="B73" s="16"/>
      <c r="C73" s="39"/>
      <c r="D73" s="57"/>
      <c r="E73" s="17"/>
      <c r="F73" s="9"/>
    </row>
    <row r="74" spans="1:6" s="37" customFormat="1" ht="30" customHeight="1" x14ac:dyDescent="0.2">
      <c r="A74" s="9"/>
      <c r="B74" s="16"/>
      <c r="C74" s="39"/>
      <c r="D74" s="57"/>
      <c r="E74" s="17"/>
      <c r="F74" s="9"/>
    </row>
    <row r="75" spans="1:6" s="37" customFormat="1" ht="30" customHeight="1" x14ac:dyDescent="0.2">
      <c r="A75" s="9"/>
      <c r="B75" s="16"/>
      <c r="C75" s="39"/>
      <c r="D75" s="57"/>
      <c r="E75" s="17"/>
      <c r="F75" s="9"/>
    </row>
    <row r="76" spans="1:6" s="37" customFormat="1" ht="30" customHeight="1" x14ac:dyDescent="0.2">
      <c r="A76" s="9"/>
      <c r="B76" s="16"/>
      <c r="C76" s="39"/>
      <c r="D76" s="57"/>
      <c r="E76" s="17"/>
      <c r="F76" s="9"/>
    </row>
    <row r="77" spans="1:6" s="37" customFormat="1" ht="30" customHeight="1" x14ac:dyDescent="0.2">
      <c r="A77" s="9"/>
      <c r="B77" s="16"/>
      <c r="C77" s="39"/>
      <c r="D77" s="57"/>
      <c r="E77" s="17"/>
      <c r="F77" s="9"/>
    </row>
    <row r="78" spans="1:6" s="37" customFormat="1" ht="30" customHeight="1" x14ac:dyDescent="0.2">
      <c r="A78" s="9"/>
      <c r="B78" s="16"/>
      <c r="C78" s="39"/>
      <c r="D78" s="57"/>
      <c r="E78" s="17"/>
      <c r="F78" s="9"/>
    </row>
    <row r="79" spans="1:6" s="37" customFormat="1" ht="30" customHeight="1" x14ac:dyDescent="0.2">
      <c r="A79" s="9"/>
      <c r="B79" s="16"/>
      <c r="C79" s="39"/>
      <c r="D79" s="57"/>
      <c r="E79" s="17"/>
      <c r="F79" s="9"/>
    </row>
    <row r="80" spans="1:6" s="37" customFormat="1" ht="30" customHeight="1" x14ac:dyDescent="0.2">
      <c r="A80" s="9"/>
      <c r="B80" s="16"/>
      <c r="C80" s="39"/>
      <c r="D80" s="57"/>
      <c r="E80" s="17"/>
      <c r="F80" s="9"/>
    </row>
    <row r="81" spans="1:6" s="37" customFormat="1" ht="30" customHeight="1" x14ac:dyDescent="0.2">
      <c r="A81" s="9"/>
      <c r="B81" s="16"/>
      <c r="C81" s="39"/>
      <c r="D81" s="57"/>
      <c r="E81" s="17"/>
      <c r="F81" s="9"/>
    </row>
    <row r="82" spans="1:6" s="37" customFormat="1" ht="30" customHeight="1" x14ac:dyDescent="0.2">
      <c r="A82" s="9"/>
      <c r="B82" s="16"/>
      <c r="C82" s="39"/>
      <c r="D82" s="57"/>
      <c r="E82" s="17"/>
      <c r="F82" s="9"/>
    </row>
    <row r="83" spans="1:6" s="37" customFormat="1" ht="30" customHeight="1" x14ac:dyDescent="0.2">
      <c r="A83" s="9"/>
      <c r="B83" s="16"/>
      <c r="C83" s="39"/>
      <c r="D83" s="57"/>
      <c r="E83" s="17"/>
      <c r="F83" s="9"/>
    </row>
    <row r="85" spans="1:6" s="37" customFormat="1" ht="30" customHeight="1" x14ac:dyDescent="0.2">
      <c r="A85" s="9"/>
      <c r="B85" s="16"/>
      <c r="C85" s="39"/>
      <c r="D85" s="57"/>
      <c r="E85" s="17"/>
      <c r="F85" s="9"/>
    </row>
    <row r="86" spans="1:6" s="37" customFormat="1" ht="30" customHeight="1" x14ac:dyDescent="0.2">
      <c r="A86" s="9"/>
      <c r="B86" s="16"/>
      <c r="C86" s="39"/>
      <c r="D86" s="57"/>
      <c r="E86" s="17"/>
      <c r="F86" s="9"/>
    </row>
    <row r="87" spans="1:6" s="37" customFormat="1" ht="30" customHeight="1" x14ac:dyDescent="0.2">
      <c r="A87" s="9"/>
      <c r="B87" s="16"/>
      <c r="C87" s="39"/>
      <c r="D87" s="57"/>
      <c r="E87" s="17"/>
      <c r="F87" s="9"/>
    </row>
    <row r="88" spans="1:6" s="37" customFormat="1" ht="30" customHeight="1" x14ac:dyDescent="0.2">
      <c r="A88" s="9"/>
      <c r="B88" s="16"/>
      <c r="C88" s="39"/>
      <c r="D88" s="57"/>
      <c r="E88" s="17"/>
      <c r="F88" s="9"/>
    </row>
    <row r="89" spans="1:6" s="37" customFormat="1" ht="30" customHeight="1" x14ac:dyDescent="0.2">
      <c r="A89" s="9"/>
      <c r="B89" s="16"/>
      <c r="C89" s="39"/>
      <c r="D89" s="57"/>
      <c r="E89" s="17"/>
      <c r="F89" s="9"/>
    </row>
    <row r="90" spans="1:6" s="37" customFormat="1" ht="30" customHeight="1" x14ac:dyDescent="0.2">
      <c r="A90" s="9"/>
      <c r="B90" s="16"/>
      <c r="C90" s="39"/>
      <c r="D90" s="57"/>
      <c r="E90" s="17"/>
      <c r="F90" s="9"/>
    </row>
    <row r="91" spans="1:6" s="37" customFormat="1" ht="30" customHeight="1" x14ac:dyDescent="0.2">
      <c r="A91" s="9"/>
      <c r="B91" s="16"/>
      <c r="C91" s="39"/>
      <c r="D91" s="57"/>
      <c r="E91" s="17"/>
      <c r="F91" s="9"/>
    </row>
    <row r="92" spans="1:6" s="37" customFormat="1" ht="30" customHeight="1" x14ac:dyDescent="0.2">
      <c r="A92" s="9"/>
      <c r="B92" s="16"/>
      <c r="C92" s="39"/>
      <c r="D92" s="57"/>
      <c r="E92" s="17"/>
      <c r="F92" s="9"/>
    </row>
    <row r="93" spans="1:6" s="37" customFormat="1" ht="30" customHeight="1" x14ac:dyDescent="0.2">
      <c r="A93" s="9"/>
      <c r="B93" s="16"/>
      <c r="C93" s="39"/>
      <c r="D93" s="57"/>
      <c r="E93" s="17"/>
      <c r="F93" s="9"/>
    </row>
  </sheetData>
  <sheetProtection selectLockedCells="1"/>
  <mergeCells count="13">
    <mergeCell ref="A4:A5"/>
    <mergeCell ref="B58:F58"/>
    <mergeCell ref="E1:F2"/>
    <mergeCell ref="B54:F54"/>
    <mergeCell ref="B55:F55"/>
    <mergeCell ref="B56:F56"/>
    <mergeCell ref="B53:D53"/>
    <mergeCell ref="B1:D1"/>
    <mergeCell ref="B2:D2"/>
    <mergeCell ref="B3:D3"/>
    <mergeCell ref="B4:D5"/>
    <mergeCell ref="E4:F5"/>
    <mergeCell ref="B57:F57"/>
  </mergeCells>
  <printOptions horizontalCentered="1"/>
  <pageMargins left="0.25" right="0.25" top="0.5" bottom="0.5" header="0.25" footer="0.25"/>
  <pageSetup scale="60" orientation="portrait" errors="NA" r:id="rId1"/>
  <headerFooter alignWithMargins="0">
    <oddFooter>&amp;C&amp;1#&amp;"Calibri"&amp;22&amp;K0073CFINTERNAL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F73"/>
  <sheetViews>
    <sheetView tabSelected="1" view="pageBreakPreview" zoomScale="90" zoomScaleNormal="80" zoomScaleSheetLayoutView="90" workbookViewId="0">
      <pane xSplit="5" ySplit="6" topLeftCell="F7" activePane="bottomRight" state="frozen"/>
      <selection activeCell="B1" sqref="B1"/>
      <selection pane="topRight" activeCell="H1" sqref="H1"/>
      <selection pane="bottomLeft" activeCell="B7" sqref="B7"/>
      <selection pane="bottomRight" activeCell="I69" sqref="I69"/>
    </sheetView>
  </sheetViews>
  <sheetFormatPr defaultColWidth="11.42578125" defaultRowHeight="14.25" x14ac:dyDescent="0.2"/>
  <cols>
    <col min="1" max="1" width="11.5703125" style="9" bestFit="1" customWidth="1"/>
    <col min="2" max="2" width="80.85546875" style="16" customWidth="1"/>
    <col min="3" max="3" width="14" style="39" bestFit="1" customWidth="1"/>
    <col min="4" max="4" width="7.5703125" style="57" customWidth="1"/>
    <col min="5" max="5" width="13.7109375" style="57" customWidth="1"/>
    <col min="6" max="6" width="20.7109375" style="57" customWidth="1"/>
    <col min="7" max="16384" width="11.42578125" style="9"/>
  </cols>
  <sheetData>
    <row r="1" spans="1:6" s="1" customFormat="1" ht="18.75" customHeight="1" x14ac:dyDescent="0.2">
      <c r="A1" s="72"/>
      <c r="B1" s="160" t="s">
        <v>656</v>
      </c>
      <c r="C1" s="161"/>
      <c r="D1" s="172" t="s">
        <v>575</v>
      </c>
      <c r="E1" s="173"/>
      <c r="F1" s="102"/>
    </row>
    <row r="2" spans="1:6" s="1" customFormat="1" ht="18.75" customHeight="1" x14ac:dyDescent="0.2">
      <c r="A2" s="73"/>
      <c r="B2" s="162"/>
      <c r="C2" s="163"/>
      <c r="D2" s="174" t="s">
        <v>578</v>
      </c>
      <c r="E2" s="175"/>
      <c r="F2" s="102"/>
    </row>
    <row r="3" spans="1:6" s="1" customFormat="1" ht="18.75" customHeight="1" x14ac:dyDescent="0.2">
      <c r="A3" s="73"/>
      <c r="B3" s="162"/>
      <c r="C3" s="163"/>
      <c r="D3" s="174"/>
      <c r="E3" s="175"/>
      <c r="F3" s="102"/>
    </row>
    <row r="4" spans="1:6" s="1" customFormat="1" ht="24.75" customHeight="1" thickBot="1" x14ac:dyDescent="0.25">
      <c r="A4" s="74"/>
      <c r="B4" s="164"/>
      <c r="C4" s="165"/>
      <c r="D4" s="176"/>
      <c r="E4" s="177"/>
      <c r="F4" s="103"/>
    </row>
    <row r="5" spans="1:6" s="1" customFormat="1" ht="47.25" customHeight="1" thickBot="1" x14ac:dyDescent="0.25">
      <c r="A5" s="166" t="s">
        <v>577</v>
      </c>
      <c r="B5" s="167"/>
      <c r="C5" s="167"/>
      <c r="D5" s="168" t="s">
        <v>483</v>
      </c>
      <c r="E5" s="168"/>
      <c r="F5" s="169"/>
    </row>
    <row r="6" spans="1:6" ht="63.75" customHeight="1" thickBot="1" x14ac:dyDescent="0.25">
      <c r="A6" s="124" t="s">
        <v>484</v>
      </c>
      <c r="B6" s="128" t="s">
        <v>485</v>
      </c>
      <c r="C6" s="125" t="s">
        <v>560</v>
      </c>
      <c r="D6" s="125" t="s">
        <v>80</v>
      </c>
      <c r="E6" s="125" t="s">
        <v>558</v>
      </c>
      <c r="F6" s="125" t="s">
        <v>559</v>
      </c>
    </row>
    <row r="7" spans="1:6" ht="24.75" customHeight="1" x14ac:dyDescent="0.2">
      <c r="A7" s="110"/>
      <c r="B7" s="75" t="s">
        <v>574</v>
      </c>
      <c r="C7" s="76"/>
      <c r="D7" s="77"/>
      <c r="E7" s="78"/>
      <c r="F7" s="79"/>
    </row>
    <row r="8" spans="1:6" ht="23.25" customHeight="1" thickBot="1" x14ac:dyDescent="0.25">
      <c r="A8" s="113">
        <f>'Bid Return Sheet'!A50+1</f>
        <v>45</v>
      </c>
      <c r="B8" s="114" t="s">
        <v>569</v>
      </c>
      <c r="C8" s="115">
        <f>250000</f>
        <v>250000</v>
      </c>
      <c r="D8" s="116" t="s">
        <v>451</v>
      </c>
      <c r="E8" s="117">
        <v>1</v>
      </c>
      <c r="F8" s="127">
        <f t="shared" ref="F8" si="0">E8*C8</f>
        <v>250000</v>
      </c>
    </row>
    <row r="9" spans="1:6" ht="24.75" customHeight="1" x14ac:dyDescent="0.2">
      <c r="A9" s="112"/>
      <c r="B9" s="75" t="s">
        <v>385</v>
      </c>
      <c r="C9" s="120"/>
      <c r="D9" s="121"/>
      <c r="E9" s="81"/>
      <c r="F9" s="82"/>
    </row>
    <row r="10" spans="1:6" ht="23.25" customHeight="1" x14ac:dyDescent="0.2">
      <c r="A10" s="111">
        <f>A8+1</f>
        <v>46</v>
      </c>
      <c r="B10" s="105" t="s">
        <v>521</v>
      </c>
      <c r="C10" s="106">
        <f>160</f>
        <v>160</v>
      </c>
      <c r="D10" s="107" t="s">
        <v>564</v>
      </c>
      <c r="E10" s="104"/>
      <c r="F10" s="126">
        <f t="shared" ref="F10" si="1">E10*C10</f>
        <v>0</v>
      </c>
    </row>
    <row r="11" spans="1:6" ht="23.25" customHeight="1" x14ac:dyDescent="0.2">
      <c r="A11" s="111">
        <f>A10+1</f>
        <v>47</v>
      </c>
      <c r="B11" s="105" t="s">
        <v>619</v>
      </c>
      <c r="C11" s="106">
        <f>80</f>
        <v>80</v>
      </c>
      <c r="D11" s="107" t="s">
        <v>564</v>
      </c>
      <c r="E11" s="104"/>
      <c r="F11" s="126">
        <f t="shared" ref="F11:F33" si="2">E11*C11</f>
        <v>0</v>
      </c>
    </row>
    <row r="12" spans="1:6" ht="23.25" customHeight="1" x14ac:dyDescent="0.2">
      <c r="A12" s="111">
        <f t="shared" ref="A12:A33" si="3">A11+1</f>
        <v>48</v>
      </c>
      <c r="B12" s="105" t="s">
        <v>624</v>
      </c>
      <c r="C12" s="106">
        <f>160</f>
        <v>160</v>
      </c>
      <c r="D12" s="107" t="s">
        <v>564</v>
      </c>
      <c r="E12" s="104"/>
      <c r="F12" s="126">
        <f t="shared" si="2"/>
        <v>0</v>
      </c>
    </row>
    <row r="13" spans="1:6" ht="23.25" customHeight="1" x14ac:dyDescent="0.2">
      <c r="A13" s="111">
        <f t="shared" si="3"/>
        <v>49</v>
      </c>
      <c r="B13" s="105" t="s">
        <v>625</v>
      </c>
      <c r="C13" s="106">
        <f>80</f>
        <v>80</v>
      </c>
      <c r="D13" s="107" t="s">
        <v>564</v>
      </c>
      <c r="E13" s="104"/>
      <c r="F13" s="126">
        <f t="shared" si="2"/>
        <v>0</v>
      </c>
    </row>
    <row r="14" spans="1:6" ht="23.25" customHeight="1" x14ac:dyDescent="0.2">
      <c r="A14" s="111">
        <f t="shared" si="3"/>
        <v>50</v>
      </c>
      <c r="B14" s="105" t="s">
        <v>636</v>
      </c>
      <c r="C14" s="106">
        <f>160</f>
        <v>160</v>
      </c>
      <c r="D14" s="107" t="s">
        <v>564</v>
      </c>
      <c r="E14" s="104"/>
      <c r="F14" s="126">
        <f t="shared" si="2"/>
        <v>0</v>
      </c>
    </row>
    <row r="15" spans="1:6" ht="23.25" customHeight="1" x14ac:dyDescent="0.2">
      <c r="A15" s="111">
        <f t="shared" si="3"/>
        <v>51</v>
      </c>
      <c r="B15" s="105" t="s">
        <v>637</v>
      </c>
      <c r="C15" s="106">
        <f>80</f>
        <v>80</v>
      </c>
      <c r="D15" s="107" t="s">
        <v>564</v>
      </c>
      <c r="E15" s="104"/>
      <c r="F15" s="126">
        <f t="shared" si="2"/>
        <v>0</v>
      </c>
    </row>
    <row r="16" spans="1:6" ht="23.25" customHeight="1" x14ac:dyDescent="0.2">
      <c r="A16" s="111">
        <f t="shared" si="3"/>
        <v>52</v>
      </c>
      <c r="B16" s="105" t="s">
        <v>630</v>
      </c>
      <c r="C16" s="106">
        <f>160</f>
        <v>160</v>
      </c>
      <c r="D16" s="107" t="s">
        <v>564</v>
      </c>
      <c r="E16" s="104"/>
      <c r="F16" s="126">
        <f t="shared" si="2"/>
        <v>0</v>
      </c>
    </row>
    <row r="17" spans="1:6" ht="23.25" customHeight="1" x14ac:dyDescent="0.2">
      <c r="A17" s="111">
        <f t="shared" si="3"/>
        <v>53</v>
      </c>
      <c r="B17" s="105" t="s">
        <v>631</v>
      </c>
      <c r="C17" s="106">
        <f>80</f>
        <v>80</v>
      </c>
      <c r="D17" s="107" t="s">
        <v>564</v>
      </c>
      <c r="E17" s="104"/>
      <c r="F17" s="126">
        <f t="shared" si="2"/>
        <v>0</v>
      </c>
    </row>
    <row r="18" spans="1:6" ht="23.25" customHeight="1" x14ac:dyDescent="0.2">
      <c r="A18" s="111">
        <f t="shared" si="3"/>
        <v>54</v>
      </c>
      <c r="B18" s="105" t="s">
        <v>654</v>
      </c>
      <c r="C18" s="106">
        <f>160</f>
        <v>160</v>
      </c>
      <c r="D18" s="107" t="s">
        <v>564</v>
      </c>
      <c r="E18" s="104"/>
      <c r="F18" s="126">
        <f t="shared" si="2"/>
        <v>0</v>
      </c>
    </row>
    <row r="19" spans="1:6" ht="23.25" customHeight="1" x14ac:dyDescent="0.2">
      <c r="A19" s="111">
        <f t="shared" si="3"/>
        <v>55</v>
      </c>
      <c r="B19" s="105" t="s">
        <v>655</v>
      </c>
      <c r="C19" s="106">
        <f>80</f>
        <v>80</v>
      </c>
      <c r="D19" s="107" t="s">
        <v>564</v>
      </c>
      <c r="E19" s="104"/>
      <c r="F19" s="126">
        <f t="shared" si="2"/>
        <v>0</v>
      </c>
    </row>
    <row r="20" spans="1:6" ht="23.25" customHeight="1" x14ac:dyDescent="0.2">
      <c r="A20" s="111">
        <f t="shared" si="3"/>
        <v>56</v>
      </c>
      <c r="B20" s="105" t="s">
        <v>634</v>
      </c>
      <c r="C20" s="106">
        <f>160</f>
        <v>160</v>
      </c>
      <c r="D20" s="107" t="s">
        <v>564</v>
      </c>
      <c r="E20" s="104"/>
      <c r="F20" s="126">
        <f t="shared" si="2"/>
        <v>0</v>
      </c>
    </row>
    <row r="21" spans="1:6" ht="23.25" customHeight="1" x14ac:dyDescent="0.2">
      <c r="A21" s="111">
        <f t="shared" si="3"/>
        <v>57</v>
      </c>
      <c r="B21" s="105" t="s">
        <v>635</v>
      </c>
      <c r="C21" s="106">
        <f>80</f>
        <v>80</v>
      </c>
      <c r="D21" s="107" t="s">
        <v>564</v>
      </c>
      <c r="E21" s="104"/>
      <c r="F21" s="126">
        <f t="shared" si="2"/>
        <v>0</v>
      </c>
    </row>
    <row r="22" spans="1:6" ht="23.25" customHeight="1" x14ac:dyDescent="0.2">
      <c r="A22" s="111">
        <f t="shared" si="3"/>
        <v>58</v>
      </c>
      <c r="B22" s="105" t="s">
        <v>628</v>
      </c>
      <c r="C22" s="106">
        <f>160</f>
        <v>160</v>
      </c>
      <c r="D22" s="107" t="s">
        <v>564</v>
      </c>
      <c r="E22" s="104"/>
      <c r="F22" s="126">
        <f t="shared" si="2"/>
        <v>0</v>
      </c>
    </row>
    <row r="23" spans="1:6" ht="23.25" customHeight="1" x14ac:dyDescent="0.2">
      <c r="A23" s="111">
        <f t="shared" si="3"/>
        <v>59</v>
      </c>
      <c r="B23" s="105" t="s">
        <v>629</v>
      </c>
      <c r="C23" s="106">
        <f>80</f>
        <v>80</v>
      </c>
      <c r="D23" s="107" t="s">
        <v>564</v>
      </c>
      <c r="E23" s="104"/>
      <c r="F23" s="126">
        <f t="shared" si="2"/>
        <v>0</v>
      </c>
    </row>
    <row r="24" spans="1:6" ht="23.25" customHeight="1" x14ac:dyDescent="0.2">
      <c r="A24" s="111">
        <f t="shared" si="3"/>
        <v>60</v>
      </c>
      <c r="B24" s="105" t="s">
        <v>626</v>
      </c>
      <c r="C24" s="106">
        <f>160</f>
        <v>160</v>
      </c>
      <c r="D24" s="107" t="s">
        <v>564</v>
      </c>
      <c r="E24" s="104"/>
      <c r="F24" s="126">
        <f t="shared" si="2"/>
        <v>0</v>
      </c>
    </row>
    <row r="25" spans="1:6" ht="23.25" customHeight="1" x14ac:dyDescent="0.2">
      <c r="A25" s="111">
        <f t="shared" si="3"/>
        <v>61</v>
      </c>
      <c r="B25" s="105" t="s">
        <v>627</v>
      </c>
      <c r="C25" s="106">
        <f>80</f>
        <v>80</v>
      </c>
      <c r="D25" s="107" t="s">
        <v>564</v>
      </c>
      <c r="E25" s="104"/>
      <c r="F25" s="126">
        <f t="shared" si="2"/>
        <v>0</v>
      </c>
    </row>
    <row r="26" spans="1:6" ht="23.25" customHeight="1" x14ac:dyDescent="0.2">
      <c r="A26" s="111">
        <f t="shared" si="3"/>
        <v>62</v>
      </c>
      <c r="B26" s="105" t="s">
        <v>620</v>
      </c>
      <c r="C26" s="106">
        <f>160</f>
        <v>160</v>
      </c>
      <c r="D26" s="107" t="s">
        <v>564</v>
      </c>
      <c r="E26" s="104"/>
      <c r="F26" s="126">
        <f t="shared" si="2"/>
        <v>0</v>
      </c>
    </row>
    <row r="27" spans="1:6" ht="23.25" customHeight="1" x14ac:dyDescent="0.2">
      <c r="A27" s="111">
        <f t="shared" si="3"/>
        <v>63</v>
      </c>
      <c r="B27" s="105" t="s">
        <v>621</v>
      </c>
      <c r="C27" s="106">
        <f>80</f>
        <v>80</v>
      </c>
      <c r="D27" s="107" t="s">
        <v>564</v>
      </c>
      <c r="E27" s="104"/>
      <c r="F27" s="126">
        <f t="shared" si="2"/>
        <v>0</v>
      </c>
    </row>
    <row r="28" spans="1:6" ht="23.25" customHeight="1" x14ac:dyDescent="0.2">
      <c r="A28" s="111">
        <f t="shared" si="3"/>
        <v>64</v>
      </c>
      <c r="B28" s="105" t="s">
        <v>652</v>
      </c>
      <c r="C28" s="106">
        <f>160</f>
        <v>160</v>
      </c>
      <c r="D28" s="107" t="s">
        <v>564</v>
      </c>
      <c r="E28" s="104"/>
      <c r="F28" s="126">
        <f t="shared" si="2"/>
        <v>0</v>
      </c>
    </row>
    <row r="29" spans="1:6" ht="23.25" customHeight="1" x14ac:dyDescent="0.2">
      <c r="A29" s="111">
        <f t="shared" si="3"/>
        <v>65</v>
      </c>
      <c r="B29" s="105" t="s">
        <v>653</v>
      </c>
      <c r="C29" s="106">
        <f>80</f>
        <v>80</v>
      </c>
      <c r="D29" s="107" t="s">
        <v>564</v>
      </c>
      <c r="E29" s="104"/>
      <c r="F29" s="126">
        <f t="shared" si="2"/>
        <v>0</v>
      </c>
    </row>
    <row r="30" spans="1:6" ht="23.25" customHeight="1" x14ac:dyDescent="0.2">
      <c r="A30" s="111">
        <f t="shared" si="3"/>
        <v>66</v>
      </c>
      <c r="B30" s="105" t="s">
        <v>638</v>
      </c>
      <c r="C30" s="106">
        <f>160</f>
        <v>160</v>
      </c>
      <c r="D30" s="107" t="s">
        <v>564</v>
      </c>
      <c r="E30" s="104"/>
      <c r="F30" s="126">
        <f t="shared" si="2"/>
        <v>0</v>
      </c>
    </row>
    <row r="31" spans="1:6" ht="23.25" customHeight="1" x14ac:dyDescent="0.2">
      <c r="A31" s="111">
        <f t="shared" si="3"/>
        <v>67</v>
      </c>
      <c r="B31" s="105" t="s">
        <v>639</v>
      </c>
      <c r="C31" s="106">
        <f>80</f>
        <v>80</v>
      </c>
      <c r="D31" s="107" t="s">
        <v>564</v>
      </c>
      <c r="E31" s="104"/>
      <c r="F31" s="126">
        <f t="shared" si="2"/>
        <v>0</v>
      </c>
    </row>
    <row r="32" spans="1:6" ht="23.25" customHeight="1" x14ac:dyDescent="0.2">
      <c r="A32" s="111">
        <f t="shared" si="3"/>
        <v>68</v>
      </c>
      <c r="B32" s="105" t="s">
        <v>622</v>
      </c>
      <c r="C32" s="106">
        <f>160</f>
        <v>160</v>
      </c>
      <c r="D32" s="107" t="s">
        <v>564</v>
      </c>
      <c r="E32" s="104"/>
      <c r="F32" s="126">
        <f t="shared" si="2"/>
        <v>0</v>
      </c>
    </row>
    <row r="33" spans="1:6" ht="23.25" customHeight="1" x14ac:dyDescent="0.2">
      <c r="A33" s="111">
        <f t="shared" si="3"/>
        <v>69</v>
      </c>
      <c r="B33" s="105" t="s">
        <v>623</v>
      </c>
      <c r="C33" s="106">
        <f>80</f>
        <v>80</v>
      </c>
      <c r="D33" s="107" t="s">
        <v>564</v>
      </c>
      <c r="E33" s="104"/>
      <c r="F33" s="126">
        <f t="shared" si="2"/>
        <v>0</v>
      </c>
    </row>
    <row r="34" spans="1:6" ht="23.25" customHeight="1" x14ac:dyDescent="0.2">
      <c r="A34" s="111">
        <f t="shared" ref="A34:A39" si="4">A33+1</f>
        <v>70</v>
      </c>
      <c r="B34" s="105" t="s">
        <v>644</v>
      </c>
      <c r="C34" s="106">
        <f>160</f>
        <v>160</v>
      </c>
      <c r="D34" s="107" t="s">
        <v>564</v>
      </c>
      <c r="E34" s="104"/>
      <c r="F34" s="126">
        <f t="shared" ref="F34:F39" si="5">E34*C34</f>
        <v>0</v>
      </c>
    </row>
    <row r="35" spans="1:6" ht="23.25" customHeight="1" x14ac:dyDescent="0.2">
      <c r="A35" s="111">
        <f t="shared" si="4"/>
        <v>71</v>
      </c>
      <c r="B35" s="105" t="s">
        <v>645</v>
      </c>
      <c r="C35" s="106">
        <f>80</f>
        <v>80</v>
      </c>
      <c r="D35" s="107" t="s">
        <v>564</v>
      </c>
      <c r="E35" s="104"/>
      <c r="F35" s="126">
        <f t="shared" si="5"/>
        <v>0</v>
      </c>
    </row>
    <row r="36" spans="1:6" ht="23.25" customHeight="1" x14ac:dyDescent="0.2">
      <c r="A36" s="111">
        <f t="shared" si="4"/>
        <v>72</v>
      </c>
      <c r="B36" s="105" t="s">
        <v>633</v>
      </c>
      <c r="C36" s="106">
        <f>160</f>
        <v>160</v>
      </c>
      <c r="D36" s="107" t="s">
        <v>564</v>
      </c>
      <c r="E36" s="104"/>
      <c r="F36" s="126">
        <f t="shared" si="5"/>
        <v>0</v>
      </c>
    </row>
    <row r="37" spans="1:6" ht="23.25" customHeight="1" x14ac:dyDescent="0.2">
      <c r="A37" s="111">
        <f t="shared" si="4"/>
        <v>73</v>
      </c>
      <c r="B37" s="105" t="s">
        <v>632</v>
      </c>
      <c r="C37" s="106">
        <f>80</f>
        <v>80</v>
      </c>
      <c r="D37" s="107" t="s">
        <v>564</v>
      </c>
      <c r="E37" s="104"/>
      <c r="F37" s="126">
        <f t="shared" si="5"/>
        <v>0</v>
      </c>
    </row>
    <row r="38" spans="1:6" ht="23.25" customHeight="1" x14ac:dyDescent="0.2">
      <c r="A38" s="111">
        <f t="shared" si="4"/>
        <v>74</v>
      </c>
      <c r="B38" s="105" t="s">
        <v>642</v>
      </c>
      <c r="C38" s="106">
        <f>160</f>
        <v>160</v>
      </c>
      <c r="D38" s="107" t="s">
        <v>564</v>
      </c>
      <c r="E38" s="104"/>
      <c r="F38" s="126">
        <f t="shared" si="5"/>
        <v>0</v>
      </c>
    </row>
    <row r="39" spans="1:6" ht="23.25" customHeight="1" x14ac:dyDescent="0.2">
      <c r="A39" s="111">
        <f t="shared" si="4"/>
        <v>75</v>
      </c>
      <c r="B39" s="105" t="s">
        <v>643</v>
      </c>
      <c r="C39" s="106">
        <f>80</f>
        <v>80</v>
      </c>
      <c r="D39" s="107" t="s">
        <v>564</v>
      </c>
      <c r="E39" s="104"/>
      <c r="F39" s="126">
        <f t="shared" si="5"/>
        <v>0</v>
      </c>
    </row>
    <row r="40" spans="1:6" ht="23.25" customHeight="1" x14ac:dyDescent="0.2">
      <c r="A40" s="111">
        <f t="shared" ref="A40:A41" si="6">A39+1</f>
        <v>76</v>
      </c>
      <c r="B40" s="105" t="s">
        <v>640</v>
      </c>
      <c r="C40" s="106">
        <f>160</f>
        <v>160</v>
      </c>
      <c r="D40" s="107" t="s">
        <v>564</v>
      </c>
      <c r="E40" s="104"/>
      <c r="F40" s="126">
        <f t="shared" ref="F40:F41" si="7">E40*C40</f>
        <v>0</v>
      </c>
    </row>
    <row r="41" spans="1:6" ht="23.25" customHeight="1" x14ac:dyDescent="0.2">
      <c r="A41" s="111">
        <f t="shared" si="6"/>
        <v>77</v>
      </c>
      <c r="B41" s="105" t="s">
        <v>641</v>
      </c>
      <c r="C41" s="106">
        <f>80</f>
        <v>80</v>
      </c>
      <c r="D41" s="107" t="s">
        <v>564</v>
      </c>
      <c r="E41" s="104"/>
      <c r="F41" s="126">
        <f t="shared" si="7"/>
        <v>0</v>
      </c>
    </row>
    <row r="42" spans="1:6" ht="23.25" customHeight="1" x14ac:dyDescent="0.2">
      <c r="A42" s="111">
        <f t="shared" ref="A42:A43" si="8">A41+1</f>
        <v>78</v>
      </c>
      <c r="B42" s="105" t="s">
        <v>650</v>
      </c>
      <c r="C42" s="106">
        <f>160</f>
        <v>160</v>
      </c>
      <c r="D42" s="107" t="s">
        <v>564</v>
      </c>
      <c r="E42" s="104"/>
      <c r="F42" s="126">
        <f t="shared" ref="F42:F43" si="9">E42*C42</f>
        <v>0</v>
      </c>
    </row>
    <row r="43" spans="1:6" ht="23.25" customHeight="1" x14ac:dyDescent="0.2">
      <c r="A43" s="111">
        <f t="shared" si="8"/>
        <v>79</v>
      </c>
      <c r="B43" s="105" t="s">
        <v>651</v>
      </c>
      <c r="C43" s="106">
        <f>80</f>
        <v>80</v>
      </c>
      <c r="D43" s="107" t="s">
        <v>564</v>
      </c>
      <c r="E43" s="104"/>
      <c r="F43" s="126">
        <f t="shared" si="9"/>
        <v>0</v>
      </c>
    </row>
    <row r="44" spans="1:6" ht="23.25" customHeight="1" x14ac:dyDescent="0.2">
      <c r="A44" s="111">
        <f>A43+1</f>
        <v>80</v>
      </c>
      <c r="B44" s="105" t="s">
        <v>648</v>
      </c>
      <c r="C44" s="106">
        <f>160</f>
        <v>160</v>
      </c>
      <c r="D44" s="107" t="s">
        <v>564</v>
      </c>
      <c r="E44" s="104"/>
      <c r="F44" s="126">
        <f t="shared" ref="F44:F45" si="10">E44*C44</f>
        <v>0</v>
      </c>
    </row>
    <row r="45" spans="1:6" ht="23.25" customHeight="1" x14ac:dyDescent="0.2">
      <c r="A45" s="111">
        <f t="shared" ref="A45" si="11">A44+1</f>
        <v>81</v>
      </c>
      <c r="B45" s="105" t="s">
        <v>649</v>
      </c>
      <c r="C45" s="106">
        <f>80</f>
        <v>80</v>
      </c>
      <c r="D45" s="107" t="s">
        <v>564</v>
      </c>
      <c r="E45" s="104"/>
      <c r="F45" s="126">
        <f t="shared" si="10"/>
        <v>0</v>
      </c>
    </row>
    <row r="46" spans="1:6" ht="23.25" customHeight="1" x14ac:dyDescent="0.2">
      <c r="A46" s="111">
        <f>A45+1</f>
        <v>82</v>
      </c>
      <c r="B46" s="105" t="s">
        <v>646</v>
      </c>
      <c r="C46" s="106">
        <f>160</f>
        <v>160</v>
      </c>
      <c r="D46" s="107" t="s">
        <v>564</v>
      </c>
      <c r="E46" s="104"/>
      <c r="F46" s="126">
        <f t="shared" ref="F46:F47" si="12">E46*C46</f>
        <v>0</v>
      </c>
    </row>
    <row r="47" spans="1:6" ht="23.25" customHeight="1" x14ac:dyDescent="0.2">
      <c r="A47" s="111">
        <f t="shared" ref="A47" si="13">A46+1</f>
        <v>83</v>
      </c>
      <c r="B47" s="105" t="s">
        <v>647</v>
      </c>
      <c r="C47" s="106">
        <f>80</f>
        <v>80</v>
      </c>
      <c r="D47" s="107" t="s">
        <v>564</v>
      </c>
      <c r="E47" s="104"/>
      <c r="F47" s="126">
        <f t="shared" si="12"/>
        <v>0</v>
      </c>
    </row>
    <row r="48" spans="1:6" ht="23.25" customHeight="1" x14ac:dyDescent="0.2">
      <c r="A48" s="112"/>
      <c r="B48" s="80" t="s">
        <v>384</v>
      </c>
      <c r="C48" s="87"/>
      <c r="D48" s="86"/>
      <c r="E48" s="83"/>
      <c r="F48" s="84"/>
    </row>
    <row r="49" spans="1:6" ht="23.25" customHeight="1" x14ac:dyDescent="0.2">
      <c r="A49" s="111">
        <f>A47+1</f>
        <v>84</v>
      </c>
      <c r="B49" s="109" t="s">
        <v>673</v>
      </c>
      <c r="C49" s="108">
        <f>40</f>
        <v>40</v>
      </c>
      <c r="D49" s="107" t="s">
        <v>564</v>
      </c>
      <c r="E49" s="104"/>
      <c r="F49" s="126">
        <f t="shared" ref="F49:F71" si="14">E49*C49</f>
        <v>0</v>
      </c>
    </row>
    <row r="50" spans="1:6" ht="23.25" customHeight="1" x14ac:dyDescent="0.2">
      <c r="A50" s="111">
        <f t="shared" ref="A50:A69" si="15">A49+1</f>
        <v>85</v>
      </c>
      <c r="B50" s="122" t="s">
        <v>674</v>
      </c>
      <c r="C50" s="108">
        <f>40</f>
        <v>40</v>
      </c>
      <c r="D50" s="107" t="s">
        <v>564</v>
      </c>
      <c r="E50" s="104"/>
      <c r="F50" s="126">
        <f t="shared" si="14"/>
        <v>0</v>
      </c>
    </row>
    <row r="51" spans="1:6" ht="23.25" customHeight="1" x14ac:dyDescent="0.2">
      <c r="A51" s="111">
        <f t="shared" si="15"/>
        <v>86</v>
      </c>
      <c r="B51" s="122" t="s">
        <v>675</v>
      </c>
      <c r="C51" s="108">
        <f>40</f>
        <v>40</v>
      </c>
      <c r="D51" s="107" t="s">
        <v>564</v>
      </c>
      <c r="E51" s="104"/>
      <c r="F51" s="126">
        <f t="shared" ref="F51:F54" si="16">E51*C51</f>
        <v>0</v>
      </c>
    </row>
    <row r="52" spans="1:6" ht="23.25" customHeight="1" x14ac:dyDescent="0.2">
      <c r="A52" s="111">
        <f t="shared" si="15"/>
        <v>87</v>
      </c>
      <c r="B52" s="122" t="s">
        <v>676</v>
      </c>
      <c r="C52" s="108">
        <f>40</f>
        <v>40</v>
      </c>
      <c r="D52" s="107" t="s">
        <v>564</v>
      </c>
      <c r="E52" s="104"/>
      <c r="F52" s="126">
        <f t="shared" si="16"/>
        <v>0</v>
      </c>
    </row>
    <row r="53" spans="1:6" ht="23.25" customHeight="1" x14ac:dyDescent="0.2">
      <c r="A53" s="111">
        <f t="shared" si="15"/>
        <v>88</v>
      </c>
      <c r="B53" s="122" t="s">
        <v>672</v>
      </c>
      <c r="C53" s="108">
        <f>40</f>
        <v>40</v>
      </c>
      <c r="D53" s="107" t="s">
        <v>564</v>
      </c>
      <c r="E53" s="104"/>
      <c r="F53" s="126">
        <f t="shared" si="16"/>
        <v>0</v>
      </c>
    </row>
    <row r="54" spans="1:6" ht="23.25" customHeight="1" x14ac:dyDescent="0.2">
      <c r="A54" s="111">
        <f t="shared" si="15"/>
        <v>89</v>
      </c>
      <c r="B54" s="122" t="s">
        <v>668</v>
      </c>
      <c r="C54" s="108">
        <f>40</f>
        <v>40</v>
      </c>
      <c r="D54" s="107" t="s">
        <v>564</v>
      </c>
      <c r="E54" s="104"/>
      <c r="F54" s="126">
        <f t="shared" si="16"/>
        <v>0</v>
      </c>
    </row>
    <row r="55" spans="1:6" ht="23.25" customHeight="1" x14ac:dyDescent="0.2">
      <c r="A55" s="111">
        <f>A54+1</f>
        <v>90</v>
      </c>
      <c r="B55" s="122" t="s">
        <v>669</v>
      </c>
      <c r="C55" s="108">
        <f>40</f>
        <v>40</v>
      </c>
      <c r="D55" s="107" t="s">
        <v>564</v>
      </c>
      <c r="E55" s="104"/>
      <c r="F55" s="126">
        <f t="shared" ref="F55" si="17">E55*C55</f>
        <v>0</v>
      </c>
    </row>
    <row r="56" spans="1:6" ht="23.25" customHeight="1" x14ac:dyDescent="0.2">
      <c r="A56" s="111">
        <f>A55+1</f>
        <v>91</v>
      </c>
      <c r="B56" s="105" t="s">
        <v>670</v>
      </c>
      <c r="C56" s="108">
        <f>40</f>
        <v>40</v>
      </c>
      <c r="D56" s="107" t="s">
        <v>564</v>
      </c>
      <c r="E56" s="104"/>
      <c r="F56" s="126">
        <f t="shared" si="14"/>
        <v>0</v>
      </c>
    </row>
    <row r="57" spans="1:6" ht="23.25" customHeight="1" x14ac:dyDescent="0.2">
      <c r="A57" s="111">
        <f t="shared" si="15"/>
        <v>92</v>
      </c>
      <c r="B57" s="122" t="s">
        <v>671</v>
      </c>
      <c r="C57" s="108">
        <f>40</f>
        <v>40</v>
      </c>
      <c r="D57" s="107" t="s">
        <v>564</v>
      </c>
      <c r="E57" s="104"/>
      <c r="F57" s="126">
        <f t="shared" ref="F57:F58" si="18">E57*C57</f>
        <v>0</v>
      </c>
    </row>
    <row r="58" spans="1:6" ht="23.25" customHeight="1" x14ac:dyDescent="0.2">
      <c r="A58" s="111">
        <f t="shared" si="15"/>
        <v>93</v>
      </c>
      <c r="B58" s="105" t="s">
        <v>677</v>
      </c>
      <c r="C58" s="108">
        <f>40</f>
        <v>40</v>
      </c>
      <c r="D58" s="107" t="s">
        <v>564</v>
      </c>
      <c r="E58" s="104"/>
      <c r="F58" s="126">
        <f t="shared" si="18"/>
        <v>0</v>
      </c>
    </row>
    <row r="59" spans="1:6" ht="23.25" customHeight="1" x14ac:dyDescent="0.2">
      <c r="A59" s="111">
        <f>A58+1</f>
        <v>94</v>
      </c>
      <c r="B59" s="105" t="s">
        <v>678</v>
      </c>
      <c r="C59" s="108">
        <f>40</f>
        <v>40</v>
      </c>
      <c r="D59" s="107" t="s">
        <v>564</v>
      </c>
      <c r="E59" s="104"/>
      <c r="F59" s="126">
        <f t="shared" si="14"/>
        <v>0</v>
      </c>
    </row>
    <row r="60" spans="1:6" ht="23.25" customHeight="1" x14ac:dyDescent="0.2">
      <c r="A60" s="111">
        <f t="shared" si="15"/>
        <v>95</v>
      </c>
      <c r="B60" s="105" t="s">
        <v>679</v>
      </c>
      <c r="C60" s="108">
        <f>40</f>
        <v>40</v>
      </c>
      <c r="D60" s="107" t="s">
        <v>564</v>
      </c>
      <c r="E60" s="104"/>
      <c r="F60" s="126">
        <f t="shared" ref="F60" si="19">E60*C60</f>
        <v>0</v>
      </c>
    </row>
    <row r="61" spans="1:6" ht="23.25" customHeight="1" x14ac:dyDescent="0.2">
      <c r="A61" s="111">
        <f t="shared" si="15"/>
        <v>96</v>
      </c>
      <c r="B61" s="105" t="s">
        <v>680</v>
      </c>
      <c r="C61" s="108">
        <f>40</f>
        <v>40</v>
      </c>
      <c r="D61" s="107" t="s">
        <v>564</v>
      </c>
      <c r="E61" s="104"/>
      <c r="F61" s="126">
        <f t="shared" ref="F61:F70" si="20">E61*C61</f>
        <v>0</v>
      </c>
    </row>
    <row r="62" spans="1:6" ht="23.25" customHeight="1" x14ac:dyDescent="0.2">
      <c r="A62" s="111">
        <f t="shared" si="15"/>
        <v>97</v>
      </c>
      <c r="B62" s="105" t="s">
        <v>667</v>
      </c>
      <c r="C62" s="108">
        <f>40</f>
        <v>40</v>
      </c>
      <c r="D62" s="107" t="s">
        <v>564</v>
      </c>
      <c r="E62" s="104"/>
      <c r="F62" s="126">
        <f t="shared" si="20"/>
        <v>0</v>
      </c>
    </row>
    <row r="63" spans="1:6" ht="23.25" customHeight="1" x14ac:dyDescent="0.2">
      <c r="A63" s="111">
        <f t="shared" si="15"/>
        <v>98</v>
      </c>
      <c r="B63" s="105" t="s">
        <v>658</v>
      </c>
      <c r="C63" s="108">
        <f>40</f>
        <v>40</v>
      </c>
      <c r="D63" s="107" t="s">
        <v>564</v>
      </c>
      <c r="E63" s="104"/>
      <c r="F63" s="126">
        <f t="shared" si="20"/>
        <v>0</v>
      </c>
    </row>
    <row r="64" spans="1:6" ht="23.25" customHeight="1" x14ac:dyDescent="0.2">
      <c r="A64" s="111">
        <f t="shared" si="15"/>
        <v>99</v>
      </c>
      <c r="B64" s="105" t="s">
        <v>659</v>
      </c>
      <c r="C64" s="108">
        <f>40</f>
        <v>40</v>
      </c>
      <c r="D64" s="107" t="s">
        <v>564</v>
      </c>
      <c r="E64" s="104"/>
      <c r="F64" s="126">
        <f t="shared" si="20"/>
        <v>0</v>
      </c>
    </row>
    <row r="65" spans="1:6" ht="23.25" customHeight="1" x14ac:dyDescent="0.2">
      <c r="A65" s="111">
        <f t="shared" si="15"/>
        <v>100</v>
      </c>
      <c r="B65" s="105" t="s">
        <v>660</v>
      </c>
      <c r="C65" s="108">
        <f>40</f>
        <v>40</v>
      </c>
      <c r="D65" s="107" t="s">
        <v>564</v>
      </c>
      <c r="E65" s="104"/>
      <c r="F65" s="126">
        <f t="shared" si="20"/>
        <v>0</v>
      </c>
    </row>
    <row r="66" spans="1:6" ht="23.25" customHeight="1" x14ac:dyDescent="0.2">
      <c r="A66" s="111">
        <f t="shared" si="15"/>
        <v>101</v>
      </c>
      <c r="B66" s="105" t="s">
        <v>661</v>
      </c>
      <c r="C66" s="108">
        <f>40</f>
        <v>40</v>
      </c>
      <c r="D66" s="107" t="s">
        <v>564</v>
      </c>
      <c r="E66" s="104"/>
      <c r="F66" s="126">
        <f t="shared" si="20"/>
        <v>0</v>
      </c>
    </row>
    <row r="67" spans="1:6" ht="23.25" customHeight="1" x14ac:dyDescent="0.2">
      <c r="A67" s="111">
        <f t="shared" si="15"/>
        <v>102</v>
      </c>
      <c r="B67" s="105" t="s">
        <v>662</v>
      </c>
      <c r="C67" s="108">
        <f>40</f>
        <v>40</v>
      </c>
      <c r="D67" s="107" t="s">
        <v>564</v>
      </c>
      <c r="E67" s="104"/>
      <c r="F67" s="126">
        <f t="shared" ref="F67:F69" si="21">E67*C67</f>
        <v>0</v>
      </c>
    </row>
    <row r="68" spans="1:6" ht="23.25" customHeight="1" x14ac:dyDescent="0.2">
      <c r="A68" s="111">
        <f t="shared" si="15"/>
        <v>103</v>
      </c>
      <c r="B68" s="105" t="s">
        <v>664</v>
      </c>
      <c r="C68" s="108">
        <f>40</f>
        <v>40</v>
      </c>
      <c r="D68" s="107" t="s">
        <v>564</v>
      </c>
      <c r="E68" s="104"/>
      <c r="F68" s="126">
        <f t="shared" si="21"/>
        <v>0</v>
      </c>
    </row>
    <row r="69" spans="1:6" ht="23.25" customHeight="1" x14ac:dyDescent="0.2">
      <c r="A69" s="111">
        <f t="shared" si="15"/>
        <v>104</v>
      </c>
      <c r="B69" s="105" t="s">
        <v>663</v>
      </c>
      <c r="C69" s="108">
        <f>40</f>
        <v>40</v>
      </c>
      <c r="D69" s="107" t="s">
        <v>564</v>
      </c>
      <c r="E69" s="104"/>
      <c r="F69" s="126">
        <f t="shared" si="21"/>
        <v>0</v>
      </c>
    </row>
    <row r="70" spans="1:6" ht="23.25" customHeight="1" x14ac:dyDescent="0.2">
      <c r="A70" s="111">
        <f>A69+1</f>
        <v>105</v>
      </c>
      <c r="B70" s="105" t="s">
        <v>665</v>
      </c>
      <c r="C70" s="108">
        <f>40</f>
        <v>40</v>
      </c>
      <c r="D70" s="107" t="s">
        <v>564</v>
      </c>
      <c r="E70" s="104"/>
      <c r="F70" s="126">
        <f t="shared" si="20"/>
        <v>0</v>
      </c>
    </row>
    <row r="71" spans="1:6" ht="23.25" customHeight="1" x14ac:dyDescent="0.2">
      <c r="A71" s="111">
        <f>A70+1</f>
        <v>106</v>
      </c>
      <c r="B71" s="105" t="s">
        <v>666</v>
      </c>
      <c r="C71" s="108">
        <f>40</f>
        <v>40</v>
      </c>
      <c r="D71" s="107" t="s">
        <v>564</v>
      </c>
      <c r="E71" s="104"/>
      <c r="F71" s="126">
        <f t="shared" si="14"/>
        <v>0</v>
      </c>
    </row>
    <row r="72" spans="1:6" ht="40.5" customHeight="1" thickBot="1" x14ac:dyDescent="0.25">
      <c r="A72" s="170" t="s">
        <v>573</v>
      </c>
      <c r="B72" s="170"/>
      <c r="C72" s="170"/>
      <c r="D72" s="170"/>
      <c r="E72" s="171"/>
      <c r="F72" s="85">
        <f>SUM(F7:F71)</f>
        <v>250000</v>
      </c>
    </row>
    <row r="73" spans="1:6" ht="30" customHeight="1" x14ac:dyDescent="0.2"/>
  </sheetData>
  <sheetProtection selectLockedCells="1"/>
  <sortState xmlns:xlrd2="http://schemas.microsoft.com/office/spreadsheetml/2017/richdata2" ref="B12:B47">
    <sortCondition ref="B12:B47"/>
  </sortState>
  <mergeCells count="8">
    <mergeCell ref="B1:C4"/>
    <mergeCell ref="A5:C5"/>
    <mergeCell ref="D5:F5"/>
    <mergeCell ref="A72:E72"/>
    <mergeCell ref="D1:E1"/>
    <mergeCell ref="D2:E2"/>
    <mergeCell ref="D3:E3"/>
    <mergeCell ref="D4:E4"/>
  </mergeCells>
  <printOptions horizontalCentered="1"/>
  <pageMargins left="0.05" right="0.05" top="0.25" bottom="0.17013888888888901" header="0" footer="0"/>
  <pageSetup scale="70" fitToWidth="0" fitToHeight="2" orientation="portrait" errors="NA" r:id="rId1"/>
  <headerFooter alignWithMargins="0">
    <oddFooter>&amp;C&amp;1#&amp;"Calibri"&amp;22&amp;K0073CFINTERNAL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47"/>
  <sheetViews>
    <sheetView workbookViewId="0">
      <selection activeCell="B38" sqref="B38:B39"/>
    </sheetView>
  </sheetViews>
  <sheetFormatPr defaultColWidth="9.140625" defaultRowHeight="14.25" x14ac:dyDescent="0.2"/>
  <cols>
    <col min="1" max="1" width="9.140625" style="9"/>
    <col min="2" max="2" width="133.7109375" style="9" bestFit="1" customWidth="1"/>
    <col min="3" max="3" width="9.7109375" style="9" customWidth="1"/>
    <col min="4" max="4" width="5.85546875" style="13" customWidth="1"/>
    <col min="5" max="5" width="35.42578125" style="10" bestFit="1" customWidth="1"/>
    <col min="6" max="6" width="4.42578125" style="13" bestFit="1" customWidth="1"/>
    <col min="7" max="7" width="6" style="13" bestFit="1" customWidth="1"/>
    <col min="8" max="8" width="9.140625" style="13"/>
    <col min="9" max="16384" width="9.140625" style="9"/>
  </cols>
  <sheetData>
    <row r="2" spans="2:8" ht="45" x14ac:dyDescent="0.2">
      <c r="B2" s="9" t="s">
        <v>514</v>
      </c>
      <c r="D2" s="20" t="s">
        <v>551</v>
      </c>
      <c r="E2" s="58" t="s">
        <v>485</v>
      </c>
      <c r="F2" s="58" t="s">
        <v>550</v>
      </c>
      <c r="G2" s="20" t="s">
        <v>509</v>
      </c>
      <c r="H2" s="20" t="s">
        <v>508</v>
      </c>
    </row>
    <row r="3" spans="2:8" x14ac:dyDescent="0.2">
      <c r="B3" s="9" t="s">
        <v>497</v>
      </c>
    </row>
    <row r="4" spans="2:8" x14ac:dyDescent="0.2">
      <c r="B4" s="9" t="s">
        <v>498</v>
      </c>
      <c r="D4" s="13">
        <v>1</v>
      </c>
      <c r="E4" s="59" t="s">
        <v>554</v>
      </c>
      <c r="F4" s="13">
        <v>1</v>
      </c>
      <c r="G4" s="13" t="s">
        <v>510</v>
      </c>
    </row>
    <row r="5" spans="2:8" x14ac:dyDescent="0.2">
      <c r="B5" s="9" t="s">
        <v>513</v>
      </c>
      <c r="D5" s="13">
        <v>2</v>
      </c>
      <c r="E5" s="59" t="s">
        <v>555</v>
      </c>
      <c r="F5" s="13">
        <v>1</v>
      </c>
      <c r="G5" s="13" t="s">
        <v>510</v>
      </c>
    </row>
    <row r="6" spans="2:8" x14ac:dyDescent="0.2">
      <c r="B6" s="9" t="s">
        <v>499</v>
      </c>
      <c r="D6" s="13">
        <v>3</v>
      </c>
      <c r="E6" s="59" t="s">
        <v>515</v>
      </c>
      <c r="F6" s="13">
        <v>1</v>
      </c>
      <c r="G6" s="13" t="s">
        <v>510</v>
      </c>
    </row>
    <row r="7" spans="2:8" x14ac:dyDescent="0.2">
      <c r="B7" s="9" t="s">
        <v>500</v>
      </c>
      <c r="D7" s="13">
        <v>4</v>
      </c>
      <c r="E7" s="59" t="s">
        <v>516</v>
      </c>
      <c r="F7" s="13">
        <v>1</v>
      </c>
      <c r="G7" s="13" t="s">
        <v>510</v>
      </c>
    </row>
    <row r="8" spans="2:8" x14ac:dyDescent="0.2">
      <c r="B8" s="9" t="s">
        <v>501</v>
      </c>
      <c r="D8" s="13">
        <v>5</v>
      </c>
      <c r="E8" s="59" t="s">
        <v>517</v>
      </c>
      <c r="F8" s="13">
        <v>1</v>
      </c>
      <c r="G8" s="13" t="s">
        <v>510</v>
      </c>
    </row>
    <row r="9" spans="2:8" x14ac:dyDescent="0.2">
      <c r="B9" s="9" t="s">
        <v>504</v>
      </c>
      <c r="D9" s="13">
        <v>6</v>
      </c>
      <c r="E9" s="59" t="s">
        <v>518</v>
      </c>
      <c r="F9" s="13">
        <v>1</v>
      </c>
      <c r="G9" s="13" t="s">
        <v>510</v>
      </c>
    </row>
    <row r="10" spans="2:8" x14ac:dyDescent="0.2">
      <c r="B10" s="9" t="s">
        <v>505</v>
      </c>
      <c r="D10" s="13">
        <v>7</v>
      </c>
      <c r="E10" s="59" t="s">
        <v>519</v>
      </c>
      <c r="F10" s="13">
        <v>1</v>
      </c>
      <c r="G10" s="13" t="s">
        <v>510</v>
      </c>
    </row>
    <row r="11" spans="2:8" x14ac:dyDescent="0.2">
      <c r="B11" s="9" t="s">
        <v>506</v>
      </c>
      <c r="D11" s="13">
        <v>8</v>
      </c>
      <c r="E11" s="59" t="s">
        <v>520</v>
      </c>
      <c r="F11" s="13">
        <v>1</v>
      </c>
      <c r="G11" s="13" t="s">
        <v>510</v>
      </c>
    </row>
    <row r="12" spans="2:8" x14ac:dyDescent="0.2">
      <c r="D12" s="13">
        <v>9</v>
      </c>
      <c r="E12" s="59" t="s">
        <v>521</v>
      </c>
      <c r="F12" s="13">
        <v>1</v>
      </c>
      <c r="G12" s="13" t="s">
        <v>510</v>
      </c>
    </row>
    <row r="13" spans="2:8" x14ac:dyDescent="0.2">
      <c r="B13" s="9" t="s">
        <v>494</v>
      </c>
      <c r="D13" s="13">
        <v>10</v>
      </c>
      <c r="E13" s="59" t="s">
        <v>522</v>
      </c>
      <c r="F13" s="13">
        <v>1</v>
      </c>
      <c r="G13" s="13" t="s">
        <v>510</v>
      </c>
    </row>
    <row r="14" spans="2:8" x14ac:dyDescent="0.2">
      <c r="B14" s="9" t="s">
        <v>512</v>
      </c>
      <c r="D14" s="13">
        <v>11</v>
      </c>
      <c r="E14" s="59" t="s">
        <v>523</v>
      </c>
      <c r="F14" s="13">
        <v>1</v>
      </c>
      <c r="G14" s="13" t="s">
        <v>510</v>
      </c>
    </row>
    <row r="15" spans="2:8" x14ac:dyDescent="0.2">
      <c r="B15" s="9" t="s">
        <v>493</v>
      </c>
      <c r="D15" s="13">
        <v>12</v>
      </c>
      <c r="E15" s="59" t="s">
        <v>524</v>
      </c>
      <c r="F15" s="13">
        <v>1</v>
      </c>
      <c r="G15" s="13" t="s">
        <v>510</v>
      </c>
    </row>
    <row r="16" spans="2:8" x14ac:dyDescent="0.2">
      <c r="B16" s="9" t="s">
        <v>492</v>
      </c>
      <c r="D16" s="13">
        <v>13</v>
      </c>
      <c r="E16" s="59" t="s">
        <v>525</v>
      </c>
      <c r="F16" s="13">
        <v>1</v>
      </c>
      <c r="G16" s="13" t="s">
        <v>510</v>
      </c>
    </row>
    <row r="17" spans="2:7" x14ac:dyDescent="0.2">
      <c r="B17" s="9" t="s">
        <v>491</v>
      </c>
      <c r="D17" s="13">
        <v>14</v>
      </c>
      <c r="E17" s="59" t="s">
        <v>526</v>
      </c>
      <c r="F17" s="13">
        <v>1</v>
      </c>
      <c r="G17" s="13" t="s">
        <v>510</v>
      </c>
    </row>
    <row r="18" spans="2:7" x14ac:dyDescent="0.2">
      <c r="B18" s="9" t="s">
        <v>502</v>
      </c>
      <c r="D18" s="13">
        <v>15</v>
      </c>
      <c r="E18" s="59" t="s">
        <v>552</v>
      </c>
      <c r="F18" s="13">
        <v>1</v>
      </c>
      <c r="G18" s="13" t="s">
        <v>510</v>
      </c>
    </row>
    <row r="19" spans="2:7" x14ac:dyDescent="0.2">
      <c r="B19" s="9" t="s">
        <v>490</v>
      </c>
      <c r="D19" s="13">
        <v>16</v>
      </c>
      <c r="E19" s="59" t="s">
        <v>553</v>
      </c>
      <c r="F19" s="13">
        <v>1</v>
      </c>
      <c r="G19" s="13" t="s">
        <v>510</v>
      </c>
    </row>
    <row r="20" spans="2:7" x14ac:dyDescent="0.2">
      <c r="B20" s="9" t="s">
        <v>503</v>
      </c>
      <c r="D20" s="13">
        <v>17</v>
      </c>
      <c r="E20" s="59" t="s">
        <v>527</v>
      </c>
      <c r="F20" s="13">
        <v>1</v>
      </c>
      <c r="G20" s="13" t="s">
        <v>510</v>
      </c>
    </row>
    <row r="21" spans="2:7" x14ac:dyDescent="0.2">
      <c r="B21" s="9" t="s">
        <v>488</v>
      </c>
      <c r="D21" s="13">
        <v>18</v>
      </c>
      <c r="E21" s="59" t="s">
        <v>528</v>
      </c>
      <c r="F21" s="13">
        <v>1</v>
      </c>
      <c r="G21" s="13" t="s">
        <v>510</v>
      </c>
    </row>
    <row r="22" spans="2:7" x14ac:dyDescent="0.2">
      <c r="B22" s="9" t="s">
        <v>507</v>
      </c>
      <c r="D22" s="13">
        <v>19</v>
      </c>
      <c r="E22" s="59" t="s">
        <v>15</v>
      </c>
      <c r="F22" s="13">
        <v>1</v>
      </c>
      <c r="G22" s="13" t="s">
        <v>510</v>
      </c>
    </row>
    <row r="23" spans="2:7" x14ac:dyDescent="0.2">
      <c r="B23" s="9" t="s">
        <v>489</v>
      </c>
      <c r="D23" s="13">
        <v>20</v>
      </c>
      <c r="E23" s="59" t="s">
        <v>529</v>
      </c>
      <c r="F23" s="13">
        <v>1</v>
      </c>
      <c r="G23" s="13" t="s">
        <v>510</v>
      </c>
    </row>
    <row r="24" spans="2:7" x14ac:dyDescent="0.2">
      <c r="B24" s="9" t="s">
        <v>271</v>
      </c>
      <c r="D24" s="13">
        <v>21</v>
      </c>
      <c r="E24" s="59" t="s">
        <v>530</v>
      </c>
      <c r="F24" s="13">
        <v>1</v>
      </c>
      <c r="G24" s="13" t="s">
        <v>510</v>
      </c>
    </row>
    <row r="25" spans="2:7" x14ac:dyDescent="0.2">
      <c r="D25" s="13">
        <v>22</v>
      </c>
      <c r="E25" s="59" t="s">
        <v>531</v>
      </c>
      <c r="F25" s="13">
        <v>1</v>
      </c>
      <c r="G25" s="13" t="s">
        <v>510</v>
      </c>
    </row>
    <row r="26" spans="2:7" x14ac:dyDescent="0.2">
      <c r="D26" s="13">
        <v>23</v>
      </c>
      <c r="E26" s="59" t="s">
        <v>556</v>
      </c>
      <c r="F26" s="13">
        <v>1</v>
      </c>
      <c r="G26" s="13" t="s">
        <v>510</v>
      </c>
    </row>
    <row r="27" spans="2:7" x14ac:dyDescent="0.2">
      <c r="D27" s="13">
        <v>24</v>
      </c>
      <c r="E27" s="59" t="s">
        <v>532</v>
      </c>
      <c r="F27" s="13">
        <v>1</v>
      </c>
      <c r="G27" s="13" t="s">
        <v>510</v>
      </c>
    </row>
    <row r="28" spans="2:7" x14ac:dyDescent="0.2">
      <c r="D28" s="13">
        <v>25</v>
      </c>
      <c r="E28" s="59" t="s">
        <v>533</v>
      </c>
      <c r="F28" s="13">
        <v>1</v>
      </c>
      <c r="G28" s="13" t="s">
        <v>510</v>
      </c>
    </row>
    <row r="29" spans="2:7" x14ac:dyDescent="0.2">
      <c r="D29" s="13">
        <v>26</v>
      </c>
      <c r="E29" s="59" t="s">
        <v>14</v>
      </c>
      <c r="F29" s="13">
        <v>1</v>
      </c>
      <c r="G29" s="13" t="s">
        <v>510</v>
      </c>
    </row>
    <row r="30" spans="2:7" x14ac:dyDescent="0.2">
      <c r="D30" s="13">
        <v>27</v>
      </c>
      <c r="E30" s="59" t="s">
        <v>534</v>
      </c>
      <c r="F30" s="13">
        <v>1</v>
      </c>
      <c r="G30" s="13" t="s">
        <v>510</v>
      </c>
    </row>
    <row r="31" spans="2:7" x14ac:dyDescent="0.2">
      <c r="D31" s="13">
        <v>28</v>
      </c>
      <c r="E31" s="59" t="s">
        <v>535</v>
      </c>
      <c r="F31" s="13">
        <v>1</v>
      </c>
      <c r="G31" s="13" t="s">
        <v>510</v>
      </c>
    </row>
    <row r="32" spans="2:7" x14ac:dyDescent="0.2">
      <c r="B32" s="9" t="s">
        <v>496</v>
      </c>
      <c r="D32" s="13">
        <v>29</v>
      </c>
      <c r="E32" s="59" t="s">
        <v>536</v>
      </c>
      <c r="F32" s="13">
        <v>1</v>
      </c>
      <c r="G32" s="13" t="s">
        <v>510</v>
      </c>
    </row>
    <row r="33" spans="2:7" x14ac:dyDescent="0.2">
      <c r="B33" s="9" t="s">
        <v>495</v>
      </c>
      <c r="D33" s="13">
        <v>30</v>
      </c>
      <c r="E33" s="59" t="s">
        <v>537</v>
      </c>
      <c r="F33" s="13">
        <v>1</v>
      </c>
      <c r="G33" s="13" t="s">
        <v>510</v>
      </c>
    </row>
    <row r="34" spans="2:7" x14ac:dyDescent="0.2">
      <c r="B34" s="9" t="s">
        <v>486</v>
      </c>
      <c r="D34" s="13">
        <v>31</v>
      </c>
      <c r="E34" s="59" t="s">
        <v>538</v>
      </c>
      <c r="F34" s="13">
        <v>1</v>
      </c>
      <c r="G34" s="13" t="s">
        <v>510</v>
      </c>
    </row>
    <row r="35" spans="2:7" x14ac:dyDescent="0.2">
      <c r="B35" s="9" t="s">
        <v>487</v>
      </c>
      <c r="D35" s="13">
        <v>32</v>
      </c>
      <c r="E35" s="59" t="s">
        <v>539</v>
      </c>
      <c r="F35" s="13">
        <v>1</v>
      </c>
      <c r="G35" s="13" t="s">
        <v>510</v>
      </c>
    </row>
    <row r="36" spans="2:7" x14ac:dyDescent="0.2">
      <c r="D36" s="13">
        <v>33</v>
      </c>
      <c r="E36" s="59" t="s">
        <v>540</v>
      </c>
      <c r="F36" s="13">
        <v>1</v>
      </c>
      <c r="G36" s="13" t="s">
        <v>510</v>
      </c>
    </row>
    <row r="37" spans="2:7" x14ac:dyDescent="0.2">
      <c r="D37" s="13">
        <v>34</v>
      </c>
      <c r="E37" s="59" t="s">
        <v>541</v>
      </c>
      <c r="F37" s="13">
        <v>1</v>
      </c>
      <c r="G37" s="13" t="s">
        <v>510</v>
      </c>
    </row>
    <row r="38" spans="2:7" x14ac:dyDescent="0.2">
      <c r="D38" s="13">
        <v>35</v>
      </c>
      <c r="E38" s="59" t="s">
        <v>542</v>
      </c>
      <c r="F38" s="13">
        <v>1</v>
      </c>
      <c r="G38" s="13" t="s">
        <v>510</v>
      </c>
    </row>
    <row r="39" spans="2:7" x14ac:dyDescent="0.2">
      <c r="D39" s="13">
        <v>36</v>
      </c>
      <c r="E39" s="59" t="s">
        <v>543</v>
      </c>
      <c r="F39" s="13">
        <v>1</v>
      </c>
      <c r="G39" s="13" t="s">
        <v>510</v>
      </c>
    </row>
    <row r="40" spans="2:7" x14ac:dyDescent="0.2">
      <c r="D40" s="13">
        <v>37</v>
      </c>
      <c r="E40" s="59" t="s">
        <v>544</v>
      </c>
      <c r="F40" s="13">
        <v>1</v>
      </c>
      <c r="G40" s="13" t="s">
        <v>510</v>
      </c>
    </row>
    <row r="41" spans="2:7" x14ac:dyDescent="0.2">
      <c r="D41" s="13">
        <v>38</v>
      </c>
      <c r="E41" s="59" t="s">
        <v>545</v>
      </c>
      <c r="F41" s="13">
        <v>1</v>
      </c>
      <c r="G41" s="13" t="s">
        <v>510</v>
      </c>
    </row>
    <row r="42" spans="2:7" x14ac:dyDescent="0.2">
      <c r="D42" s="13">
        <v>39</v>
      </c>
      <c r="E42" s="59" t="s">
        <v>546</v>
      </c>
      <c r="F42" s="13">
        <v>1</v>
      </c>
      <c r="G42" s="13" t="s">
        <v>510</v>
      </c>
    </row>
    <row r="43" spans="2:7" x14ac:dyDescent="0.2">
      <c r="D43" s="13">
        <v>40</v>
      </c>
      <c r="E43" s="59" t="s">
        <v>547</v>
      </c>
      <c r="F43" s="13">
        <v>1</v>
      </c>
      <c r="G43" s="13" t="s">
        <v>510</v>
      </c>
    </row>
    <row r="44" spans="2:7" x14ac:dyDescent="0.2">
      <c r="D44" s="13">
        <v>41</v>
      </c>
      <c r="E44" s="59" t="s">
        <v>16</v>
      </c>
      <c r="F44" s="13">
        <v>1</v>
      </c>
      <c r="G44" s="13" t="s">
        <v>510</v>
      </c>
    </row>
    <row r="45" spans="2:7" x14ac:dyDescent="0.2">
      <c r="D45" s="13">
        <v>42</v>
      </c>
      <c r="E45" s="59" t="s">
        <v>548</v>
      </c>
      <c r="F45" s="13">
        <v>1</v>
      </c>
      <c r="G45" s="13" t="s">
        <v>510</v>
      </c>
    </row>
    <row r="46" spans="2:7" x14ac:dyDescent="0.2">
      <c r="D46" s="13">
        <v>43</v>
      </c>
      <c r="E46" s="59" t="s">
        <v>549</v>
      </c>
      <c r="F46" s="13">
        <v>1</v>
      </c>
      <c r="G46" s="13" t="s">
        <v>510</v>
      </c>
    </row>
    <row r="47" spans="2:7" x14ac:dyDescent="0.2">
      <c r="D47" s="13">
        <v>44</v>
      </c>
      <c r="E47" s="59" t="s">
        <v>557</v>
      </c>
      <c r="F47" s="13">
        <v>1</v>
      </c>
      <c r="G47" s="13" t="s">
        <v>511</v>
      </c>
    </row>
  </sheetData>
  <pageMargins left="0.7" right="0.7" top="0.75" bottom="0.75" header="0.3" footer="0.3"/>
  <pageSetup orientation="portrait" r:id="rId1"/>
  <headerFooter>
    <oddFooter>&amp;C&amp;1#&amp;"Calibri"&amp;22&amp;K0073CFINTERNAL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ED26B070E29F41B381B97972B94650" ma:contentTypeVersion="0" ma:contentTypeDescription="Create a new document." ma:contentTypeScope="" ma:versionID="cb46558bfc00c43b5ed6808de005dbf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802a0fe81f26db5a06adfad5b5a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993C057-04CE-4356-96D1-11B5DB72A366}"/>
</file>

<file path=customXml/itemProps2.xml><?xml version="1.0" encoding="utf-8"?>
<ds:datastoreItem xmlns:ds="http://schemas.openxmlformats.org/officeDocument/2006/customXml" ds:itemID="{EA803C72-3A32-49C0-A27B-C9B9AD7658C0}"/>
</file>

<file path=customXml/itemProps3.xml><?xml version="1.0" encoding="utf-8"?>
<ds:datastoreItem xmlns:ds="http://schemas.openxmlformats.org/officeDocument/2006/customXml" ds:itemID="{F5C1F9E4-1D43-41CD-B223-D1384123F1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Pricesheet (2)</vt:lpstr>
      <vt:lpstr>Bid Return Sheet</vt:lpstr>
      <vt:lpstr>Schedule A</vt:lpstr>
      <vt:lpstr>Blue Lake</vt:lpstr>
      <vt:lpstr>'Bid Return Sheet'!Print_Area</vt:lpstr>
      <vt:lpstr>'Pricesheet (2)'!Print_Area</vt:lpstr>
      <vt:lpstr>'Schedule A'!Print_Area</vt:lpstr>
      <vt:lpstr>'Bid Return Sheet'!Print_Titles</vt:lpstr>
      <vt:lpstr>'Schedule 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Markowsky, Tony</dc:creator>
  <cp:lastModifiedBy>Hinds, Jessica M.</cp:lastModifiedBy>
  <cp:lastPrinted>2025-06-04T16:10:53Z</cp:lastPrinted>
  <dcterms:created xsi:type="dcterms:W3CDTF">2010-12-06T19:38:04Z</dcterms:created>
  <dcterms:modified xsi:type="dcterms:W3CDTF">2025-06-13T14:10:55Z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0150e9-b158-425e-97d7-738cc28226d7_Enabled">
    <vt:lpwstr>true</vt:lpwstr>
  </property>
  <property fmtid="{D5CDD505-2E9C-101B-9397-08002B2CF9AE}" pid="3" name="MSIP_Label_c80150e9-b158-425e-97d7-738cc28226d7_SetDate">
    <vt:lpwstr>2025-02-05T17:58:36Z</vt:lpwstr>
  </property>
  <property fmtid="{D5CDD505-2E9C-101B-9397-08002B2CF9AE}" pid="4" name="MSIP_Label_c80150e9-b158-425e-97d7-738cc28226d7_Method">
    <vt:lpwstr>Standard</vt:lpwstr>
  </property>
  <property fmtid="{D5CDD505-2E9C-101B-9397-08002B2CF9AE}" pid="5" name="MSIP_Label_c80150e9-b158-425e-97d7-738cc28226d7_Name">
    <vt:lpwstr>Internal - Privacy</vt:lpwstr>
  </property>
  <property fmtid="{D5CDD505-2E9C-101B-9397-08002B2CF9AE}" pid="6" name="MSIP_Label_c80150e9-b158-425e-97d7-738cc28226d7_SiteId">
    <vt:lpwstr>e9aef9b7-25ca-4518-a881-33e546773136</vt:lpwstr>
  </property>
  <property fmtid="{D5CDD505-2E9C-101B-9397-08002B2CF9AE}" pid="7" name="MSIP_Label_c80150e9-b158-425e-97d7-738cc28226d7_ActionId">
    <vt:lpwstr>2f17d984-bf48-47fd-afbc-f5a4bbc0bdc8</vt:lpwstr>
  </property>
  <property fmtid="{D5CDD505-2E9C-101B-9397-08002B2CF9AE}" pid="8" name="MSIP_Label_c80150e9-b158-425e-97d7-738cc28226d7_ContentBits">
    <vt:lpwstr>2</vt:lpwstr>
  </property>
  <property fmtid="{D5CDD505-2E9C-101B-9397-08002B2CF9AE}" pid="9" name="ContentTypeId">
    <vt:lpwstr>0x010100FCED26B070E29F41B381B97972B94650</vt:lpwstr>
  </property>
</Properties>
</file>